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4660" documentId="120_S{2AC9BD13-BADA-5192-A53E-5A8FF88502F6}" xr6:coauthVersionLast="47" xr6:coauthVersionMax="47" xr10:uidLastSave="{57B7957A-B8C1-4464-85A3-EC75C3777909}"/>
  <bookViews>
    <workbookView xWindow="-120" yWindow="-120" windowWidth="38640" windowHeight="21120"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61" i="4" l="1"/>
  <c r="L62" i="4"/>
  <c r="L63" i="4"/>
  <c r="L64" i="4"/>
  <c r="J61" i="4"/>
  <c r="J62" i="4"/>
  <c r="J63" i="4"/>
  <c r="J64" i="4"/>
  <c r="I61" i="4"/>
  <c r="I62" i="4"/>
  <c r="I63" i="4"/>
  <c r="I64" i="4"/>
  <c r="B61" i="4"/>
  <c r="B62" i="4"/>
  <c r="B63" i="4"/>
  <c r="B64"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L58" i="4"/>
  <c r="L59" i="4"/>
  <c r="L60" i="4"/>
  <c r="J58" i="4"/>
  <c r="J59" i="4"/>
  <c r="J60" i="4"/>
  <c r="I58" i="4"/>
  <c r="I59" i="4"/>
  <c r="I60" i="4"/>
  <c r="B58" i="4"/>
  <c r="B59" i="4"/>
  <c r="B60" i="4"/>
  <c r="B10" i="1"/>
  <c r="B2" i="3"/>
  <c r="G2" i="3"/>
  <c r="I2" i="3"/>
  <c r="J2" i="3"/>
  <c r="L2" i="3"/>
  <c r="B3" i="3"/>
  <c r="G3" i="3"/>
  <c r="I3" i="3"/>
  <c r="J3" i="3"/>
  <c r="L3" i="3"/>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72" i="9"/>
  <c r="G172" i="9"/>
  <c r="I172" i="9"/>
  <c r="J172" i="9"/>
  <c r="L172" i="9"/>
  <c r="B11" i="9"/>
  <c r="B12" i="9"/>
  <c r="B13" i="9"/>
  <c r="B14" i="9"/>
  <c r="B15" i="9"/>
  <c r="B16" i="9"/>
  <c r="B17" i="9"/>
  <c r="B18" i="9"/>
  <c r="B19" i="9"/>
  <c r="B20" i="9"/>
  <c r="B21" i="9"/>
  <c r="B22" i="9"/>
  <c r="B23" i="9"/>
  <c r="B24" i="9"/>
  <c r="B25" i="9"/>
  <c r="B26" i="9"/>
  <c r="B27" i="9"/>
  <c r="B28" i="9"/>
  <c r="B29" i="9"/>
  <c r="B30" i="9"/>
  <c r="G11" i="9"/>
  <c r="G12" i="9"/>
  <c r="G13" i="9"/>
  <c r="G14" i="9"/>
  <c r="G15" i="9"/>
  <c r="G16" i="9"/>
  <c r="G17" i="9"/>
  <c r="G18" i="9"/>
  <c r="G19" i="9"/>
  <c r="G20" i="9"/>
  <c r="G21" i="9"/>
  <c r="G22" i="9"/>
  <c r="G23" i="9"/>
  <c r="G24" i="9"/>
  <c r="G25" i="9"/>
  <c r="G26" i="9"/>
  <c r="G27" i="9"/>
  <c r="G28" i="9"/>
  <c r="G29" i="9"/>
  <c r="G30" i="9"/>
  <c r="I11" i="9"/>
  <c r="I12" i="9"/>
  <c r="I13" i="9"/>
  <c r="I14" i="9"/>
  <c r="I15" i="9"/>
  <c r="I16" i="9"/>
  <c r="I17" i="9"/>
  <c r="I18" i="9"/>
  <c r="I19" i="9"/>
  <c r="I20" i="9"/>
  <c r="I21" i="9"/>
  <c r="I22" i="9"/>
  <c r="I23" i="9"/>
  <c r="I24" i="9"/>
  <c r="I25" i="9"/>
  <c r="I26" i="9"/>
  <c r="I27" i="9"/>
  <c r="I28" i="9"/>
  <c r="I29" i="9"/>
  <c r="I30" i="9"/>
  <c r="L11" i="9"/>
  <c r="L12" i="9"/>
  <c r="L13" i="9"/>
  <c r="L14" i="9"/>
  <c r="L15" i="9"/>
  <c r="L16" i="9"/>
  <c r="L17" i="9"/>
  <c r="L18" i="9"/>
  <c r="L19" i="9"/>
  <c r="L20" i="9"/>
  <c r="L21" i="9"/>
  <c r="L22" i="9"/>
  <c r="L23" i="9"/>
  <c r="L24" i="9"/>
  <c r="L25" i="9"/>
  <c r="L26" i="9"/>
  <c r="L27" i="9"/>
  <c r="L28" i="9"/>
  <c r="L29" i="9"/>
  <c r="L30" i="9"/>
  <c r="J11" i="9"/>
  <c r="J12" i="9"/>
  <c r="J13" i="9"/>
  <c r="J14" i="9"/>
  <c r="J15" i="9"/>
  <c r="J16" i="9"/>
  <c r="J17" i="9"/>
  <c r="J18" i="9"/>
  <c r="J19" i="9"/>
  <c r="J20" i="9"/>
  <c r="J21" i="9"/>
  <c r="J22" i="9"/>
  <c r="J23" i="9"/>
  <c r="J24" i="9"/>
  <c r="J25" i="9"/>
  <c r="J26" i="9"/>
  <c r="J27" i="9"/>
  <c r="J28" i="9"/>
  <c r="J29" i="9"/>
  <c r="J30" i="9"/>
  <c r="L2" i="9"/>
  <c r="L3" i="9"/>
  <c r="L4" i="9"/>
  <c r="L5" i="9"/>
  <c r="L6" i="9"/>
  <c r="L7" i="9"/>
  <c r="L8" i="9"/>
  <c r="L9" i="9"/>
  <c r="L10" i="9"/>
  <c r="J2" i="9"/>
  <c r="J3" i="9"/>
  <c r="J4" i="9"/>
  <c r="J5" i="9"/>
  <c r="J6" i="9"/>
  <c r="J7" i="9"/>
  <c r="J8" i="9"/>
  <c r="J9" i="9"/>
  <c r="J10" i="9"/>
  <c r="I2" i="9"/>
  <c r="I3" i="9"/>
  <c r="I4" i="9"/>
  <c r="I5" i="9"/>
  <c r="I6" i="9"/>
  <c r="I7" i="9"/>
  <c r="I8" i="9"/>
  <c r="I9" i="9"/>
  <c r="I10" i="9"/>
  <c r="B2" i="9"/>
  <c r="B3" i="9"/>
  <c r="B4" i="9"/>
  <c r="B5" i="9"/>
  <c r="B6" i="9"/>
  <c r="B7" i="9"/>
  <c r="B8" i="9"/>
  <c r="B9" i="9"/>
  <c r="B10" i="9"/>
  <c r="G2" i="9"/>
  <c r="G3" i="9"/>
  <c r="G4" i="9"/>
  <c r="G5" i="9"/>
  <c r="G6" i="9"/>
  <c r="G7" i="9"/>
  <c r="G8" i="9"/>
  <c r="G9" i="9"/>
  <c r="G10" i="9"/>
  <c r="B7" i="4"/>
  <c r="I7" i="4"/>
  <c r="J7" i="4"/>
  <c r="L7" i="4"/>
  <c r="B8" i="4"/>
  <c r="I8" i="4"/>
  <c r="J8" i="4"/>
  <c r="L8" i="4"/>
  <c r="B9" i="4"/>
  <c r="I9" i="4"/>
  <c r="J9" i="4"/>
  <c r="L9" i="4"/>
  <c r="B10" i="4"/>
  <c r="I10" i="4"/>
  <c r="J10" i="4"/>
  <c r="L10" i="4"/>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B27" i="4"/>
  <c r="I27" i="4"/>
  <c r="J27" i="4"/>
  <c r="L27" i="4"/>
  <c r="B28" i="4"/>
  <c r="I28" i="4"/>
  <c r="J28" i="4"/>
  <c r="L28" i="4"/>
  <c r="B29" i="4"/>
  <c r="I29" i="4"/>
  <c r="J29" i="4"/>
  <c r="L29" i="4"/>
  <c r="B30" i="4"/>
  <c r="I30" i="4"/>
  <c r="J30" i="4"/>
  <c r="L30" i="4"/>
  <c r="B31" i="4"/>
  <c r="I31" i="4"/>
  <c r="J31" i="4"/>
  <c r="L31" i="4"/>
  <c r="B32" i="4"/>
  <c r="I32" i="4"/>
  <c r="J32" i="4"/>
  <c r="L32" i="4"/>
  <c r="B33" i="4"/>
  <c r="I33" i="4"/>
  <c r="J33" i="4"/>
  <c r="L33" i="4"/>
  <c r="B34" i="4"/>
  <c r="I34" i="4"/>
  <c r="J34" i="4"/>
  <c r="L34" i="4"/>
  <c r="B35" i="4"/>
  <c r="I35" i="4"/>
  <c r="J35" i="4"/>
  <c r="L35" i="4"/>
  <c r="B36" i="4"/>
  <c r="I36" i="4"/>
  <c r="J36" i="4"/>
  <c r="L36" i="4"/>
  <c r="B37" i="4"/>
  <c r="I37" i="4"/>
  <c r="J37" i="4"/>
  <c r="L37" i="4"/>
  <c r="B38" i="4"/>
  <c r="I38" i="4"/>
  <c r="J38" i="4"/>
  <c r="L38" i="4"/>
  <c r="B39" i="4"/>
  <c r="I39" i="4"/>
  <c r="J39" i="4"/>
  <c r="L39" i="4"/>
  <c r="B40" i="4"/>
  <c r="I40" i="4"/>
  <c r="J40" i="4"/>
  <c r="L40" i="4"/>
  <c r="B41" i="4"/>
  <c r="I41" i="4"/>
  <c r="J41" i="4"/>
  <c r="L41" i="4"/>
  <c r="B42" i="4"/>
  <c r="I42" i="4"/>
  <c r="J42" i="4"/>
  <c r="L42" i="4"/>
  <c r="B43" i="4"/>
  <c r="I43" i="4"/>
  <c r="J43" i="4"/>
  <c r="L43" i="4"/>
  <c r="B44" i="4"/>
  <c r="I44" i="4"/>
  <c r="J44" i="4"/>
  <c r="L44" i="4"/>
  <c r="B45" i="4"/>
  <c r="I45" i="4"/>
  <c r="J45" i="4"/>
  <c r="L45" i="4"/>
  <c r="B46" i="4"/>
  <c r="I46" i="4"/>
  <c r="J46" i="4"/>
  <c r="L46" i="4"/>
  <c r="B47" i="4"/>
  <c r="I47" i="4"/>
  <c r="J47" i="4"/>
  <c r="L47" i="4"/>
  <c r="B48" i="4"/>
  <c r="I48" i="4"/>
  <c r="J48" i="4"/>
  <c r="L48" i="4"/>
  <c r="B49" i="4"/>
  <c r="I49" i="4"/>
  <c r="J49" i="4"/>
  <c r="L49" i="4"/>
  <c r="B50" i="4"/>
  <c r="I50" i="4"/>
  <c r="J50" i="4"/>
  <c r="L50" i="4"/>
  <c r="B51" i="4"/>
  <c r="I51" i="4"/>
  <c r="J51" i="4"/>
  <c r="L51" i="4"/>
  <c r="B52" i="4"/>
  <c r="I52" i="4"/>
  <c r="J52" i="4"/>
  <c r="L52" i="4"/>
  <c r="B53" i="4"/>
  <c r="I53" i="4"/>
  <c r="J53" i="4"/>
  <c r="L53" i="4"/>
  <c r="B54" i="4"/>
  <c r="I54" i="4"/>
  <c r="J54" i="4"/>
  <c r="L54" i="4"/>
  <c r="B55" i="4"/>
  <c r="I55" i="4"/>
  <c r="J55" i="4"/>
  <c r="L55" i="4"/>
  <c r="B56" i="4"/>
  <c r="I56" i="4"/>
  <c r="J56" i="4"/>
  <c r="L56" i="4"/>
  <c r="B57" i="4"/>
  <c r="I57" i="4"/>
  <c r="J57" i="4"/>
  <c r="L57" i="4"/>
  <c r="B3" i="4"/>
  <c r="I3" i="4"/>
  <c r="J3" i="4"/>
  <c r="L3" i="4"/>
  <c r="B4" i="4"/>
  <c r="I4" i="4"/>
  <c r="J4" i="4"/>
  <c r="L4" i="4"/>
  <c r="B5" i="4"/>
  <c r="I5" i="4"/>
  <c r="J5" i="4"/>
  <c r="L5" i="4"/>
  <c r="B6" i="4"/>
  <c r="I6" i="4"/>
  <c r="J6" i="4"/>
  <c r="L6"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B3" i="1"/>
  <c r="B4" i="1"/>
  <c r="B5" i="1"/>
  <c r="B6" i="1"/>
  <c r="B7" i="1"/>
  <c r="B8" i="1"/>
  <c r="B9"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4" i="5"/>
  <c r="G4" i="5"/>
  <c r="I4" i="5"/>
  <c r="J4" i="5"/>
  <c r="L4" i="5"/>
  <c r="G3" i="5"/>
  <c r="G2" i="4"/>
  <c r="J2" i="1"/>
  <c r="L2" i="1"/>
  <c r="B3" i="5"/>
  <c r="J3" i="5"/>
  <c r="L3" i="5"/>
  <c r="B3" i="2"/>
  <c r="G3" i="2"/>
  <c r="I3" i="2"/>
  <c r="J3" i="2"/>
  <c r="L3" i="2"/>
  <c r="B2" i="1"/>
  <c r="L2" i="5"/>
  <c r="B2" i="4"/>
  <c r="I2" i="4"/>
  <c r="J2" i="4"/>
  <c r="L2" i="4"/>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G2" i="1"/>
  <c r="I2" i="1"/>
  <c r="B2" i="5"/>
  <c r="I2" i="5"/>
  <c r="J2" i="5"/>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alcChain>
</file>

<file path=xl/sharedStrings.xml><?xml version="1.0" encoding="utf-8"?>
<sst xmlns="http://schemas.openxmlformats.org/spreadsheetml/2006/main" count="180304" uniqueCount="39135">
  <si>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</si>
  <si>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</si>
  <si>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</si>
  <si>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</si>
  <si>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</si>
  <si>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</si>
  <si>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</si>
  <si>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</si>
  <si>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</si>
  <si>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</si>
  <si>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</si>
  <si>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</si>
  <si>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</si>
  <si>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</si>
  <si>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</si>
  <si>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</si>
  <si>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</si>
  <si>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</si>
  <si>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</si>
  <si>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</si>
  <si>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</si>
  <si>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</si>
  <si>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</si>
  <si>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</si>
  <si>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</si>
  <si>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</si>
  <si>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</si>
  <si>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</si>
  <si>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</si>
  <si>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</si>
  <si>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</si>
  <si>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</si>
  <si>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</si>
  <si>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</si>
  <si>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</si>
  <si>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</si>
  <si>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</si>
  <si>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</si>
  <si>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</si>
  <si>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</si>
  <si>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</si>
  <si>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</si>
  <si>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</si>
  <si>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</si>
  <si>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</si>
  <si>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</si>
  <si>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</si>
  <si>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</si>
  <si>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</si>
  <si>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</si>
  <si>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</si>
  <si>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</si>
  <si>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</si>
  <si>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</si>
  <si>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</si>
  <si>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</si>
  <si>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</si>
  <si>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</si>
  <si>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</si>
  <si>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</si>
  <si>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</si>
  <si>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</si>
  <si>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</si>
  <si>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</si>
  <si>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</si>
  <si>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</si>
  <si>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</si>
  <si>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</si>
  <si>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</si>
  <si>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</si>
  <si>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</si>
  <si>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</si>
  <si>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</si>
  <si>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</si>
  <si>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</si>
  <si>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</si>
  <si>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</si>
  <si>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</si>
  <si>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</si>
  <si>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</si>
  <si>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</si>
  <si>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</si>
  <si>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</si>
  <si>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</si>
  <si>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</si>
  <si>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</si>
  <si>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</si>
  <si>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</si>
  <si>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</si>
  <si>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</si>
  <si>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</si>
  <si>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</si>
  <si>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</si>
  <si>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</si>
  <si>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</si>
  <si>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</si>
  <si>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</si>
  <si>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</si>
  <si>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</si>
  <si>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</si>
  <si>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</si>
  <si>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</si>
  <si>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</si>
  <si>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</si>
  <si>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</si>
  <si>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</si>
  <si>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</si>
  <si>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</si>
  <si>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</si>
  <si>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</si>
  <si>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</si>
  <si>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</si>
  <si>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</si>
  <si>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</si>
  <si>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</si>
  <si>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</si>
  <si>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</si>
  <si>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</si>
  <si>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</si>
  <si>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</si>
  <si>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</si>
  <si>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</si>
  <si>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</si>
  <si>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</si>
  <si>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</si>
  <si>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</si>
  <si>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</si>
  <si>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</si>
  <si>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</si>
  <si>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</si>
  <si>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</si>
  <si>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</si>
  <si>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</si>
  <si>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</si>
  <si>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</si>
  <si>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</si>
  <si>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</si>
  <si>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</si>
  <si>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</si>
  <si>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</si>
  <si>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</si>
  <si>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</si>
  <si>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</si>
  <si>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</si>
  <si>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</si>
  <si>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</si>
  <si>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</si>
  <si>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</si>
  <si>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</si>
  <si>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</si>
  <si>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</si>
  <si>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</si>
  <si>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</si>
  <si>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</si>
  <si>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</si>
  <si>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</si>
  <si>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</si>
  <si>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</si>
  <si>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</si>
  <si>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</si>
  <si>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</si>
  <si>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</si>
  <si>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</si>
  <si>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</si>
  <si>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</si>
  <si>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</si>
  <si>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</si>
  <si>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</si>
  <si>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</si>
  <si>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</si>
  <si>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</si>
  <si>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</si>
  <si>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</si>
  <si>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</si>
  <si>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</si>
  <si>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</si>
  <si>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</si>
  <si>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</si>
  <si>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</si>
  <si>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</si>
  <si>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</si>
  <si>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</si>
  <si>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</si>
  <si>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</si>
  <si>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</si>
  <si>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</si>
  <si>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</si>
  <si>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</si>
  <si>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</si>
  <si>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</si>
  <si>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</si>
  <si>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</si>
  <si>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</si>
  <si>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</si>
  <si>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</si>
  <si>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</si>
  <si>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</si>
  <si>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</si>
  <si>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</si>
  <si>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</si>
  <si>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</si>
  <si>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</si>
  <si>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</si>
  <si>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</si>
  <si>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</si>
  <si>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</si>
  <si>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</si>
  <si>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</si>
  <si>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</si>
  <si>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</si>
  <si>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</si>
  <si>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</si>
  <si>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</si>
  <si>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</si>
  <si>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</si>
  <si>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</si>
  <si>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</si>
  <si>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</si>
  <si>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</si>
  <si>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</si>
  <si>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</si>
  <si>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</si>
  <si>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</si>
  <si>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</si>
  <si>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</si>
  <si>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</si>
  <si>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</si>
  <si>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</si>
  <si>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</si>
  <si>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</si>
  <si>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</si>
  <si>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</si>
  <si>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</si>
  <si>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</si>
  <si>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</si>
  <si>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</si>
  <si>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</si>
  <si>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</si>
  <si>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</si>
  <si>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</si>
  <si>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</si>
  <si>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</si>
  <si>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</si>
  <si>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</si>
  <si>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</si>
  <si>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</si>
  <si>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</si>
  <si>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</si>
  <si>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</si>
  <si>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</si>
  <si>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</si>
  <si>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</si>
  <si>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</si>
  <si>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</si>
  <si>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</si>
  <si>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</si>
  <si>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</si>
  <si>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</si>
  <si>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</si>
  <si>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</si>
  <si>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</si>
  <si>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</si>
  <si>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</si>
  <si>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</si>
  <si>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</si>
  <si>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</si>
  <si>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</si>
  <si>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</si>
  <si>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</si>
  <si>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</si>
  <si>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</si>
  <si>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</si>
  <si>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</si>
  <si>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</si>
  <si>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</si>
  <si>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</si>
  <si>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</si>
  <si>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</si>
  <si>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</si>
  <si>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</si>
  <si>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</si>
  <si>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</si>
  <si>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</si>
  <si>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</si>
  <si>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</si>
  <si>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</si>
  <si>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</si>
  <si>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</si>
  <si>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</si>
  <si>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</si>
  <si>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</si>
  <si>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</si>
  <si>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</si>
  <si>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</si>
  <si>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</si>
  <si>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</si>
  <si>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</si>
  <si>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</si>
  <si>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</si>
  <si>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</si>
  <si>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</si>
  <si>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</si>
  <si>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</si>
  <si>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</si>
  <si>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</si>
  <si>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</si>
  <si>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</si>
  <si>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</si>
  <si>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</si>
  <si>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</si>
  <si>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</si>
  <si>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</si>
  <si>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</si>
  <si>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</si>
  <si>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</si>
  <si>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</si>
  <si>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</si>
  <si>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</si>
  <si>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</si>
  <si>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</si>
  <si>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</si>
  <si>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</si>
  <si>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</si>
  <si>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</si>
  <si>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</si>
  <si>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</si>
  <si>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</si>
  <si>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</si>
  <si>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</si>
  <si>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</si>
  <si>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</si>
  <si>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</si>
  <si>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</si>
  <si>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</si>
  <si>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</si>
  <si>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</si>
  <si>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</si>
  <si>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</si>
  <si>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</si>
  <si>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</si>
  <si>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</si>
  <si>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</si>
  <si>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</si>
  <si>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</si>
  <si>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</si>
  <si>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</si>
  <si>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</si>
  <si>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</si>
  <si>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</si>
  <si>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</si>
  <si>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</si>
  <si>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</si>
  <si>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</si>
  <si>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</si>
  <si>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</si>
  <si>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</si>
  <si>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</si>
  <si>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</si>
  <si>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</si>
  <si>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</si>
  <si>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</si>
  <si>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</si>
  <si>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</si>
  <si>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</si>
  <si>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</si>
  <si>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</si>
  <si>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</si>
  <si>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</si>
  <si>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</si>
  <si>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</si>
  <si>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</si>
  <si>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</si>
  <si>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</si>
  <si>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</si>
  <si>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</si>
  <si>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</si>
  <si>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</si>
  <si>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</si>
  <si>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</si>
  <si>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</si>
  <si>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</si>
  <si>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</si>
  <si>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</si>
  <si>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</si>
  <si>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</si>
  <si>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</si>
  <si>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</si>
  <si>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</si>
  <si>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</si>
  <si>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</si>
  <si>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</si>
  <si>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</si>
  <si>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</si>
  <si>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</si>
  <si>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</si>
  <si>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</si>
  <si>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</si>
  <si>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</si>
  <si>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</si>
  <si>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</si>
  <si>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</si>
  <si>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</si>
  <si>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</si>
  <si>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</si>
  <si>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</si>
  <si>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</si>
  <si>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</si>
  <si>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</si>
  <si>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</si>
  <si>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</si>
  <si>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</si>
  <si>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</si>
  <si>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</si>
  <si>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</si>
  <si>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</si>
  <si>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</si>
  <si>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</si>
  <si>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</si>
  <si>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</si>
  <si>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</si>
  <si>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</si>
  <si>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</si>
  <si>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</si>
  <si>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</si>
  <si>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</si>
  <si>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</si>
  <si>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</si>
  <si>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</si>
  <si>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</si>
  <si>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</si>
  <si>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</si>
  <si>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</si>
  <si>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</si>
  <si>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</si>
  <si>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</si>
  <si>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</si>
  <si>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</si>
  <si>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</si>
  <si>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</si>
  <si>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</si>
  <si>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</si>
  <si>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</si>
  <si>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</si>
  <si>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</si>
  <si>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</si>
  <si>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</si>
  <si>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</si>
  <si>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</si>
  <si>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</si>
  <si>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</si>
  <si>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</si>
  <si>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</si>
  <si>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</si>
  <si>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</si>
  <si>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</si>
  <si>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</si>
  <si>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</si>
  <si>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</si>
  <si>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</si>
  <si>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</si>
  <si>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</si>
  <si>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</si>
  <si>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</si>
  <si>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</si>
  <si>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</si>
  <si>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</si>
  <si>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</si>
  <si>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</si>
  <si>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</si>
  <si>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</si>
  <si>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</si>
  <si>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</si>
  <si>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</si>
  <si>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</si>
  <si>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</si>
  <si>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</si>
  <si>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</si>
  <si>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</si>
  <si>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</si>
  <si>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</si>
  <si>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</si>
  <si>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</si>
  <si>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</si>
  <si>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</si>
  <si>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</si>
  <si>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</si>
  <si>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</si>
  <si>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</si>
  <si>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</si>
  <si>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</si>
  <si>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</si>
  <si>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</si>
  <si>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</si>
  <si>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</si>
  <si>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</si>
  <si>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</si>
  <si>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</si>
  <si>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</si>
  <si>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</si>
  <si>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</si>
  <si>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</si>
  <si>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</si>
  <si>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</si>
  <si>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</si>
  <si>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</si>
  <si>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</si>
  <si>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</si>
  <si>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</si>
  <si>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</si>
  <si>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</si>
  <si>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</si>
  <si>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</si>
  <si>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</si>
  <si>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</si>
  <si>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</si>
  <si>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</si>
  <si>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</si>
  <si>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</si>
  <si>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</si>
  <si>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</si>
  <si>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</si>
  <si>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</si>
  <si>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</si>
  <si>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</si>
  <si>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</si>
  <si>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</si>
  <si>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</si>
  <si>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</si>
  <si>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</si>
  <si>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</si>
  <si>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</si>
  <si>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</si>
  <si>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</si>
  <si>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</si>
  <si>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</si>
  <si>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</si>
  <si>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</si>
  <si>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</si>
  <si>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</si>
  <si>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</si>
  <si>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</si>
  <si>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</si>
  <si>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</si>
  <si>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</si>
  <si>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</si>
  <si>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</si>
  <si>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</si>
  <si>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</si>
  <si>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</si>
  <si>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</si>
  <si>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</si>
  <si>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</si>
  <si>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</si>
  <si>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</si>
  <si>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</si>
  <si>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</si>
  <si>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</si>
  <si>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</si>
  <si>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</si>
  <si>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</si>
  <si>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</si>
  <si>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</si>
  <si>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</si>
  <si>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</si>
  <si>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</si>
  <si>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</si>
  <si>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</si>
  <si>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</si>
  <si>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</si>
  <si>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</si>
  <si>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</si>
  <si>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</si>
  <si>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</si>
  <si>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</si>
  <si>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</si>
  <si>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</si>
  <si>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</si>
  <si>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</si>
  <si>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</si>
  <si>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</si>
  <si>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</si>
  <si>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</si>
  <si>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</si>
  <si>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</si>
  <si>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</si>
  <si>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</si>
  <si>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</si>
  <si>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</si>
  <si>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</si>
  <si>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</si>
  <si>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</si>
  <si>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</si>
  <si>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</si>
  <si>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</si>
  <si>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</si>
  <si>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</si>
  <si>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</si>
  <si>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</si>
  <si>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</si>
  <si>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</si>
  <si>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</si>
  <si>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</si>
  <si>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</si>
  <si>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</si>
  <si>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</si>
  <si>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</si>
  <si>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</si>
  <si>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</si>
  <si>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</si>
  <si>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</si>
  <si>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</si>
  <si>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</si>
  <si>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</si>
  <si>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</si>
  <si>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</si>
  <si>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</si>
  <si>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</si>
  <si>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</si>
  <si>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</si>
  <si>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</si>
  <si>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</si>
  <si>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</si>
  <si>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</si>
  <si>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</si>
  <si>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</si>
  <si>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</si>
  <si>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</si>
  <si>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</si>
  <si>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</si>
  <si>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</si>
  <si>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</si>
  <si>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</si>
  <si>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</si>
  <si>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</si>
  <si>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</si>
  <si>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</si>
  <si>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</si>
  <si>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</si>
  <si>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</si>
  <si>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</si>
  <si>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</si>
  <si>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</si>
  <si>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</si>
  <si>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</si>
  <si>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</si>
  <si>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</si>
  <si>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</si>
  <si>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</si>
  <si>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</si>
  <si>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</si>
  <si>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</si>
  <si>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</si>
  <si>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</si>
  <si>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</si>
  <si>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</si>
  <si>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</si>
  <si>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</si>
  <si>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</si>
  <si>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</si>
  <si>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</si>
  <si>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</si>
  <si>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</si>
  <si>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</si>
  <si>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</si>
  <si>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</si>
  <si>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</si>
  <si>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</si>
  <si>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</si>
  <si>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</si>
  <si>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</si>
  <si>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</si>
  <si>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</si>
  <si>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</si>
  <si>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</si>
  <si>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</si>
  <si>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</si>
  <si>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</si>
  <si>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</si>
  <si>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</si>
  <si>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</si>
  <si>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</si>
  <si>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</si>
  <si>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</si>
  <si>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</si>
  <si>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</si>
  <si>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</si>
  <si>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</si>
  <si>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</si>
  <si>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</si>
  <si>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</si>
  <si>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</si>
  <si>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</si>
  <si>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</si>
  <si>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</si>
  <si>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</si>
  <si>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</si>
  <si>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</si>
  <si>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</si>
  <si>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</si>
  <si>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</si>
  <si>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</si>
  <si>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</si>
  <si>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</si>
  <si>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</si>
  <si>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</si>
  <si>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</si>
  <si>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</si>
  <si>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</si>
  <si>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</si>
  <si>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</si>
  <si>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</si>
  <si>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</si>
  <si>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</si>
  <si>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</si>
  <si>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</si>
  <si>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</si>
  <si>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</si>
  <si>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</si>
  <si>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</si>
  <si>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</si>
  <si>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</si>
  <si>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</si>
  <si>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</si>
  <si>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</si>
  <si>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</si>
  <si>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</si>
  <si>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</si>
  <si>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</si>
  <si>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</si>
  <si>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</si>
  <si>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</si>
  <si>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</si>
  <si>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</si>
  <si>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</si>
  <si>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</si>
  <si>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</si>
  <si>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</si>
  <si>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</si>
  <si>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</si>
  <si>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</si>
  <si>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</si>
  <si>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</si>
  <si>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</si>
  <si>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</si>
  <si>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</si>
  <si>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</si>
  <si>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</si>
  <si>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</si>
  <si>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</si>
  <si>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</si>
  <si>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</si>
  <si>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</si>
  <si>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</si>
  <si>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</si>
  <si>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</si>
  <si>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</si>
  <si>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</si>
  <si>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</si>
  <si>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</si>
  <si>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</si>
  <si>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</si>
  <si>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</si>
  <si>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</si>
  <si>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</si>
  <si>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</si>
  <si>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</si>
  <si>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</si>
  <si>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</si>
  <si>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</si>
  <si>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</si>
  <si>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</si>
  <si>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</si>
  <si>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</si>
  <si>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</si>
  <si>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</si>
  <si>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</si>
  <si>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</si>
  <si>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</si>
  <si>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</si>
  <si>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</si>
  <si>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</si>
  <si>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</si>
  <si>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</si>
  <si>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</si>
  <si>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</si>
  <si>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</si>
  <si>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</si>
  <si>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</si>
  <si>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</si>
  <si>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</si>
  <si>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</si>
  <si>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</si>
  <si>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</si>
  <si>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</si>
  <si>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</si>
  <si>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</si>
  <si>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</si>
  <si>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</si>
  <si>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</si>
  <si>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</si>
  <si>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</si>
  <si>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</si>
  <si>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</si>
  <si>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</si>
  <si>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</si>
  <si>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</si>
  <si>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</si>
  <si>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</si>
  <si>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</si>
  <si>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</si>
  <si>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</si>
  <si>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</si>
  <si>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</si>
  <si>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</si>
  <si>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</si>
  <si>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</si>
  <si>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</si>
  <si>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</si>
  <si>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</si>
  <si>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</si>
  <si>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</si>
  <si>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</si>
  <si>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</si>
  <si>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</si>
  <si>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</si>
  <si>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</si>
  <si>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</si>
  <si>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</si>
  <si>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</si>
  <si>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</si>
  <si>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</si>
  <si>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</si>
  <si>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</si>
  <si>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</si>
  <si>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</si>
  <si>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</si>
  <si>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</si>
  <si>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</si>
  <si>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</si>
  <si>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</si>
  <si>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</si>
  <si>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</si>
  <si>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</si>
  <si>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</si>
  <si>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</si>
  <si>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</si>
  <si>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</si>
  <si>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</si>
  <si>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</si>
  <si>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</si>
  <si>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</si>
  <si>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</si>
  <si>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</si>
  <si>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</si>
  <si>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</si>
  <si>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</si>
  <si>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</si>
  <si>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</si>
  <si>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</si>
  <si>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</si>
  <si>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</si>
  <si>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</si>
  <si>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</si>
  <si>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</si>
  <si>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</si>
  <si>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</si>
  <si>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</si>
  <si>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</si>
  <si>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</si>
  <si>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</si>
  <si>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</si>
  <si>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</si>
  <si>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</si>
  <si>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</si>
  <si>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</si>
  <si>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</si>
  <si>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</si>
  <si>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</si>
  <si>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</si>
  <si>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</si>
  <si>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</si>
  <si>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</si>
  <si>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</si>
  <si>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</si>
  <si>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</si>
  <si>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</si>
  <si>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</si>
  <si>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</si>
  <si>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</si>
  <si>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</si>
  <si>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</si>
  <si>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</si>
  <si>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</si>
  <si>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</si>
  <si>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</si>
  <si>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</si>
  <si>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</si>
  <si>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</si>
  <si>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</si>
  <si>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</si>
  <si>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</si>
  <si>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</si>
  <si>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</si>
  <si>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</si>
  <si>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</si>
  <si>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</si>
  <si>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</si>
  <si>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</si>
  <si>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</si>
  <si>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</si>
  <si>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</si>
  <si>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</si>
  <si>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</si>
  <si>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</si>
  <si>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</si>
  <si>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</si>
  <si>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</si>
  <si>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</si>
  <si>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</si>
  <si>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</si>
  <si>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</si>
  <si>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</si>
  <si>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</si>
  <si>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</si>
  <si>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</si>
  <si>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</si>
  <si>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</si>
  <si>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</si>
  <si>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</si>
  <si>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</si>
  <si>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</si>
  <si>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</si>
  <si>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</si>
  <si>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</si>
  <si>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</si>
  <si>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</si>
  <si>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</si>
  <si>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</si>
  <si>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</si>
  <si>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</si>
  <si>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</si>
  <si>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</si>
  <si>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</si>
  <si>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</si>
  <si>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</si>
  <si>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</si>
  <si>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</si>
  <si>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</si>
  <si>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</si>
  <si>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</si>
  <si>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</si>
  <si>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</si>
  <si>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</si>
  <si>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</si>
  <si>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</si>
  <si>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</si>
  <si>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</si>
  <si>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</si>
  <si>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</si>
  <si>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</si>
  <si>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</si>
  <si>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</si>
  <si>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</si>
  <si>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</si>
  <si>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</si>
  <si>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</si>
  <si>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</si>
  <si>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</si>
  <si>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</si>
  <si>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</si>
  <si>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</si>
  <si>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</si>
  <si>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</si>
  <si>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</si>
  <si>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</si>
  <si>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</si>
  <si>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</si>
  <si>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</si>
  <si>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</si>
  <si>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</si>
  <si>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</si>
  <si>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</si>
  <si>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</si>
  <si>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</si>
  <si>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</si>
  <si>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</si>
  <si>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</si>
  <si>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</si>
  <si>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</si>
  <si>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</si>
  <si>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</si>
  <si>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</si>
  <si>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</si>
  <si>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</si>
  <si>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</si>
  <si>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</si>
  <si>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</si>
  <si>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</si>
  <si>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</si>
  <si>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</si>
  <si>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</si>
  <si>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</si>
  <si>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</si>
  <si>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</si>
  <si>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</si>
  <si>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</si>
  <si>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</si>
  <si>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</si>
  <si>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</si>
  <si>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</si>
  <si>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</si>
  <si>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</si>
  <si>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</si>
  <si>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</si>
  <si>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</si>
  <si>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</si>
  <si>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</si>
  <si>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</si>
  <si>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</si>
  <si>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</si>
  <si>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</si>
  <si>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</si>
  <si>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</si>
  <si>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</si>
  <si>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</si>
  <si>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</si>
  <si>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</si>
  <si>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</si>
  <si>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</si>
  <si>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</si>
  <si>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</si>
  <si>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</si>
  <si>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</si>
  <si>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</si>
  <si>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</si>
  <si>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</si>
  <si>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</si>
  <si>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</si>
  <si>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</si>
  <si>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</si>
  <si>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</si>
  <si>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</si>
  <si>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</si>
  <si>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</si>
  <si>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</si>
  <si>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</si>
  <si>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</si>
  <si>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</si>
  <si>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</si>
  <si>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</si>
  <si>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</si>
  <si>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</si>
  <si>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</si>
  <si>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</si>
  <si>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</si>
  <si>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</si>
  <si>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</si>
  <si>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</si>
  <si>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</si>
  <si>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</si>
  <si>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</si>
  <si>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</si>
  <si>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</si>
  <si>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</si>
  <si>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</si>
  <si>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</si>
  <si>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</si>
  <si>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</si>
  <si>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</si>
  <si>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</si>
  <si>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</si>
  <si>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</si>
  <si>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</si>
  <si>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</si>
  <si>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</si>
  <si>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</si>
  <si>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</si>
  <si>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</si>
  <si>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</si>
  <si>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</si>
  <si>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</si>
  <si>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</si>
  <si>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</si>
  <si>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</si>
  <si>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</si>
  <si>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</si>
  <si>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</si>
  <si>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</si>
  <si>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</si>
  <si>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</si>
  <si>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</si>
  <si>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</si>
  <si>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</si>
  <si>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</si>
  <si>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</si>
  <si>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</si>
  <si>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</si>
  <si>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</si>
  <si>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</si>
  <si>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</si>
  <si>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</si>
  <si>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</si>
  <si>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</si>
  <si>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</si>
  <si>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</si>
  <si>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</si>
  <si>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</si>
  <si>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</si>
  <si>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</si>
  <si>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</si>
  <si>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</si>
  <si>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</si>
  <si>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</si>
  <si>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</si>
  <si>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</si>
  <si>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</si>
  <si>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</si>
  <si>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</si>
  <si>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</si>
  <si>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</si>
  <si>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</si>
  <si>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</si>
  <si>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</si>
  <si>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</si>
  <si>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</si>
  <si>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</si>
  <si>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</si>
  <si>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</si>
  <si>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</si>
  <si>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</si>
  <si>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</si>
  <si>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</si>
  <si>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</si>
  <si>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</si>
  <si>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</si>
  <si>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</si>
  <si>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</si>
  <si>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</si>
  <si>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</si>
  <si>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</si>
  <si>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</si>
  <si>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</si>
  <si>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</si>
  <si>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</si>
  <si>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</si>
  <si>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</si>
  <si>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</si>
  <si>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</si>
  <si>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</si>
  <si>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</si>
  <si>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</si>
  <si>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</si>
  <si>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</si>
  <si>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</si>
  <si>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</si>
  <si>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</si>
  <si>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</si>
  <si>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</si>
  <si>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</si>
  <si>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</si>
  <si>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</si>
  <si>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</si>
  <si>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</si>
  <si>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</si>
  <si>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</si>
  <si>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</si>
  <si>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</si>
  <si>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</si>
  <si>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</si>
  <si>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</si>
  <si>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</si>
  <si>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</si>
  <si>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</si>
  <si>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</si>
  <si>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</si>
  <si>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</si>
  <si>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</si>
  <si>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</si>
  <si>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</si>
  <si>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</si>
  <si>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</si>
  <si>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</si>
  <si>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</si>
  <si>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</si>
  <si>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</si>
  <si>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</si>
  <si>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</si>
  <si>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</si>
  <si>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</si>
  <si>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</si>
  <si>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</si>
  <si>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</si>
  <si>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</si>
  <si>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</si>
  <si>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</si>
  <si>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</si>
  <si>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</si>
  <si>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</si>
  <si>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</si>
  <si>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</si>
  <si>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</si>
  <si>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</si>
  <si>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</si>
  <si>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</si>
  <si>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</si>
  <si>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</si>
  <si>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</si>
  <si>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</si>
  <si>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</si>
  <si>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</si>
  <si>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</si>
  <si>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</si>
  <si>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</si>
  <si>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</si>
  <si>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</si>
  <si>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</si>
  <si>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</si>
  <si>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</si>
  <si>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</si>
  <si>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</si>
  <si>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</si>
  <si>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</si>
  <si>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</si>
  <si>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</si>
  <si>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</si>
  <si>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</si>
  <si>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</si>
  <si>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</si>
  <si>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</si>
  <si>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</si>
  <si>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</si>
  <si>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</si>
  <si>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</si>
  <si>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</si>
  <si>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</si>
  <si>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</si>
  <si>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</si>
  <si>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</si>
  <si>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</si>
  <si>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</si>
  <si>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</si>
  <si>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</si>
  <si>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</si>
  <si>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</si>
  <si>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</si>
  <si>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</si>
  <si>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</si>
  <si>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</si>
  <si>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</si>
  <si>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</si>
  <si>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</si>
  <si>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</si>
  <si>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</si>
  <si>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</si>
  <si>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</si>
  <si>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</si>
  <si>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</si>
  <si>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</si>
  <si>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</si>
  <si>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</si>
  <si>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</si>
  <si>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</si>
  <si>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</si>
  <si>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</si>
  <si>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</si>
  <si>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</si>
  <si>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</si>
  <si>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</si>
  <si>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</si>
  <si>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</si>
  <si>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</si>
  <si>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</si>
  <si>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</si>
  <si>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</si>
  <si>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</si>
  <si>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</si>
  <si>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</si>
  <si>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</si>
  <si>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</si>
  <si>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</si>
  <si>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</si>
  <si>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</si>
  <si>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</si>
  <si>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</si>
  <si>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</si>
  <si>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</si>
  <si>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</si>
  <si>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</si>
  <si>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</si>
  <si>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</si>
  <si>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</si>
  <si>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</si>
  <si>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</si>
  <si>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</si>
  <si>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</si>
  <si>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</si>
  <si>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</si>
  <si>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</si>
  <si>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</si>
  <si>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</si>
  <si>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</si>
  <si>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</si>
  <si>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</si>
  <si>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</si>
  <si>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</si>
  <si>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</si>
  <si>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</si>
  <si>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</si>
  <si>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</si>
  <si>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</si>
  <si>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</si>
  <si>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</si>
  <si>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</si>
  <si>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</si>
  <si>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</si>
  <si>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</si>
  <si>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</si>
  <si>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</si>
  <si>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</si>
  <si>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</si>
  <si>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</si>
  <si>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</si>
  <si>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</si>
  <si>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</si>
  <si>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</si>
  <si>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</si>
  <si>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</si>
  <si>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</si>
  <si>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</si>
  <si>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</si>
  <si>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</si>
  <si>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</si>
  <si>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</si>
  <si>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</si>
  <si>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</si>
  <si>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</si>
  <si>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</si>
  <si>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</si>
  <si>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</si>
  <si>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</si>
  <si>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</si>
  <si>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</si>
  <si>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</si>
  <si>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</si>
  <si>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</si>
  <si>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</si>
  <si>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</si>
  <si>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</si>
  <si>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</si>
  <si>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</si>
  <si>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</si>
  <si>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</si>
  <si>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</si>
  <si>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</si>
  <si>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</si>
  <si>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</si>
  <si>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</si>
  <si>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</si>
  <si>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</si>
  <si>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</si>
  <si>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</si>
  <si>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</si>
  <si>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</si>
  <si>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</si>
  <si>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</si>
  <si>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</si>
  <si>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</si>
  <si>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</si>
  <si>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</si>
  <si>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</si>
  <si>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</si>
  <si>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</si>
  <si>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</si>
  <si>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</si>
  <si>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</si>
  <si>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</si>
  <si>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</si>
  <si>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</si>
  <si>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</si>
  <si>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</si>
  <si>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</si>
  <si>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</si>
  <si>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</si>
  <si>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</si>
  <si>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</si>
  <si>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</si>
  <si>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</si>
  <si>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</si>
  <si>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</si>
  <si>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</si>
  <si>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</si>
  <si>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</si>
  <si>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</si>
  <si>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</si>
  <si>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</si>
  <si>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</si>
  <si>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</si>
  <si>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</si>
  <si>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</si>
  <si>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</si>
  <si>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</si>
  <si>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</si>
  <si>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</si>
  <si>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</si>
  <si>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</si>
  <si>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</si>
  <si>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</si>
  <si>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</si>
  <si>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</si>
  <si>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</si>
  <si>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</si>
  <si>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</si>
  <si>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</si>
  <si>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</si>
  <si>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</si>
  <si>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</si>
  <si>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</si>
  <si>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</si>
  <si>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</si>
  <si>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</si>
  <si>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</si>
  <si>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</si>
  <si>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</si>
  <si>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</si>
  <si>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</si>
  <si>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</si>
  <si>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</si>
  <si>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</si>
  <si>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</si>
  <si>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</si>
  <si>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</si>
  <si>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</si>
  <si>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</si>
  <si>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</si>
  <si>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</si>
  <si>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</si>
  <si>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</si>
  <si>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</si>
  <si>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</si>
  <si>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</si>
  <si>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</si>
  <si>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</si>
  <si>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</si>
  <si>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</si>
  <si>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</si>
  <si>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</si>
  <si>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</si>
  <si>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</si>
  <si>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</si>
  <si>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</si>
  <si>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</si>
  <si>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</si>
  <si>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</si>
  <si>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</si>
  <si>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</si>
  <si>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</si>
  <si>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</si>
  <si>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</si>
  <si>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</si>
  <si>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</si>
  <si>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</si>
  <si>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</si>
  <si>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</si>
  <si>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</si>
  <si>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</si>
  <si>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</si>
  <si>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</si>
  <si>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</si>
  <si>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</si>
  <si>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</si>
  <si>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</si>
  <si>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</si>
  <si>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</si>
  <si>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</si>
  <si>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</si>
  <si>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</si>
  <si>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</si>
  <si>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</si>
  <si>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</si>
  <si>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</si>
  <si>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</si>
  <si>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</si>
  <si>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</si>
  <si>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</si>
  <si>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</si>
  <si>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</si>
  <si>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</si>
  <si>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</si>
  <si>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</si>
  <si>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</si>
  <si>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</si>
  <si>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</si>
  <si>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</si>
  <si>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</si>
  <si>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</si>
  <si>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</si>
  <si>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</si>
  <si>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</si>
  <si>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</si>
  <si>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</si>
  <si>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</si>
  <si>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</si>
  <si>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</si>
  <si>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</si>
  <si>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</si>
  <si>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</si>
  <si>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</si>
  <si>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</si>
  <si>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</si>
  <si>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</si>
  <si>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</si>
  <si>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</si>
  <si>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</si>
  <si>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</si>
  <si>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</si>
  <si>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</si>
  <si>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</si>
  <si>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</si>
  <si>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</si>
  <si>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</si>
  <si>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</si>
  <si>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</si>
  <si>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</si>
  <si>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</si>
  <si>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</si>
  <si>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</si>
  <si>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</si>
  <si>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</si>
  <si>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</si>
  <si>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</si>
  <si>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</si>
  <si>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</si>
  <si>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</si>
  <si>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</si>
  <si>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</si>
  <si>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</si>
  <si>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</si>
  <si>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</si>
  <si>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</si>
  <si>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</si>
  <si>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</si>
  <si>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</si>
  <si>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</si>
  <si>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</si>
  <si>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</si>
  <si>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</si>
  <si>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</si>
  <si>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</si>
  <si>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</si>
  <si>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</si>
  <si>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</si>
  <si>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</si>
  <si>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</si>
  <si>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</si>
  <si>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</si>
  <si>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</si>
  <si>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</si>
  <si>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</si>
  <si>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</si>
  <si>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</si>
  <si>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</si>
  <si>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</si>
  <si>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</si>
  <si>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</si>
  <si>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</si>
  <si>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</si>
  <si>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</si>
  <si>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</si>
  <si>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</si>
  <si>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</si>
  <si>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</si>
  <si>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</si>
  <si>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</si>
  <si>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</si>
  <si>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</si>
  <si>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</si>
  <si>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</si>
  <si>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</si>
  <si>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</si>
  <si>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</si>
  <si>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</si>
  <si>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</si>
  <si>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</si>
  <si>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</si>
  <si>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</si>
  <si>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</si>
  <si>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</si>
  <si>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</si>
  <si>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</si>
  <si>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</si>
  <si>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</si>
  <si>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</si>
  <si>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</si>
  <si>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</si>
  <si>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</si>
  <si>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</si>
  <si>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</si>
  <si>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</si>
  <si>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</si>
  <si>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</si>
  <si>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</si>
  <si>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</si>
  <si>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</si>
  <si>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</si>
  <si>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</si>
  <si>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</si>
  <si>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</si>
  <si>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</si>
  <si>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</si>
  <si>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</si>
  <si>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</si>
  <si>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</si>
  <si>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</si>
  <si>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</si>
  <si>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</si>
  <si>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</si>
  <si>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</si>
  <si>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</si>
  <si>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</si>
  <si>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</si>
  <si>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</si>
  <si>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</si>
  <si>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</si>
  <si>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</si>
  <si>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</si>
  <si>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</si>
  <si>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</si>
  <si>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</si>
  <si>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</si>
  <si>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</si>
  <si>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</si>
  <si>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</si>
  <si>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</si>
  <si>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</si>
  <si>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</si>
  <si>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</si>
  <si>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</si>
  <si>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</si>
  <si>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</si>
  <si>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</si>
  <si>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</si>
  <si>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</si>
  <si>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</si>
  <si>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</si>
  <si>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</si>
  <si>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</si>
  <si>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</si>
  <si>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</si>
  <si>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</si>
  <si>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</si>
  <si>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</si>
  <si>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</si>
  <si>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</si>
  <si>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</si>
  <si>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</si>
  <si>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</si>
  <si>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</si>
  <si>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</si>
  <si>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</si>
  <si>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</si>
  <si>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</si>
  <si>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</si>
  <si>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</si>
  <si>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</si>
  <si>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</si>
  <si>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</si>
  <si>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</si>
  <si>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</si>
  <si>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</si>
  <si>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</si>
  <si>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</si>
  <si>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</si>
  <si>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</si>
  <si>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</si>
  <si>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</si>
  <si>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</si>
  <si>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</si>
  <si>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</si>
  <si>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</si>
  <si>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</si>
  <si>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</si>
  <si>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</si>
  <si>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</si>
  <si>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</si>
  <si>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</si>
  <si>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</si>
  <si>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</si>
  <si>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</si>
  <si>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</si>
  <si>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</si>
  <si>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</si>
  <si>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</si>
  <si>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</si>
  <si>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</si>
  <si>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</si>
  <si>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</si>
  <si>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</si>
  <si>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</si>
  <si>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</si>
  <si>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</si>
  <si>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</si>
  <si>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</si>
  <si>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</si>
  <si>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</si>
  <si>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</si>
  <si>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</si>
  <si>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</si>
  <si>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</si>
  <si>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</si>
  <si>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</si>
  <si>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</si>
  <si>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</si>
  <si>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</si>
  <si>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</si>
  <si>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</si>
  <si>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</si>
  <si>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</si>
  <si>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</si>
  <si>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</si>
  <si>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</si>
  <si>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</si>
  <si>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</si>
  <si>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</si>
  <si>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</si>
  <si>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</si>
  <si>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</si>
  <si>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</si>
  <si>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</si>
  <si>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</si>
  <si>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</si>
  <si>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</si>
  <si>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</si>
  <si>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</si>
  <si>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</si>
  <si>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</si>
  <si>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</si>
  <si>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</si>
  <si>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</si>
  <si>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</si>
  <si>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</si>
  <si>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</si>
  <si>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</si>
  <si>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</si>
  <si>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</si>
  <si>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</si>
  <si>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</si>
  <si>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</si>
  <si>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</si>
  <si>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</si>
  <si>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</si>
  <si>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</si>
  <si>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</si>
  <si>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</si>
  <si>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</si>
  <si>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</si>
  <si>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</si>
  <si>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</si>
  <si>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</si>
  <si>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</si>
  <si>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</si>
  <si>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</si>
  <si>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</si>
  <si>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</si>
  <si>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</si>
  <si>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</si>
  <si>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</si>
  <si>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</si>
  <si>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</si>
  <si>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</si>
  <si>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</si>
  <si>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</si>
  <si>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</si>
  <si>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</si>
  <si>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</si>
  <si>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</si>
  <si>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</si>
  <si>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</si>
  <si>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</si>
  <si>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</si>
  <si>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</si>
  <si>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</si>
  <si>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</si>
  <si>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</si>
  <si>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</si>
  <si>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</si>
  <si>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</si>
  <si>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</si>
  <si>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</si>
  <si>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</si>
  <si>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</si>
  <si>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</si>
  <si>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</si>
  <si>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</si>
  <si>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</si>
  <si>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</si>
  <si>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</si>
  <si>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</si>
  <si>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</si>
  <si>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</si>
  <si>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</si>
  <si>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</si>
  <si>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</si>
  <si>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</si>
  <si>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</si>
  <si>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</si>
  <si>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</si>
  <si>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</si>
  <si>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</si>
  <si>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</si>
  <si>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</si>
  <si>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</si>
  <si>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</si>
  <si>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</si>
  <si>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</si>
  <si>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</si>
  <si>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</si>
  <si>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</si>
  <si>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</si>
  <si>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</si>
  <si>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</si>
  <si>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</si>
  <si>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</si>
  <si>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</si>
  <si>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</si>
  <si>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</si>
  <si>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</si>
  <si>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</si>
  <si>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</si>
  <si>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</si>
  <si>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</si>
  <si>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</si>
  <si>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</si>
  <si>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</si>
  <si>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</si>
  <si>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</si>
  <si>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</si>
  <si>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</si>
  <si>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</si>
  <si>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</si>
  <si>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</si>
  <si>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</si>
  <si>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</si>
  <si>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</si>
  <si>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</si>
  <si>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</si>
  <si>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</si>
  <si>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</si>
  <si>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</si>
  <si>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</si>
  <si>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</si>
  <si>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</si>
  <si>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</si>
  <si>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</si>
  <si>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</si>
  <si>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</si>
  <si>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</si>
  <si>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</si>
  <si>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</si>
  <si>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</si>
  <si>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</si>
  <si>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</si>
  <si>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</si>
  <si>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</si>
  <si>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</si>
  <si>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</si>
  <si>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</si>
  <si>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</si>
  <si>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</si>
  <si>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</si>
  <si>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</si>
  <si>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</si>
  <si>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</si>
  <si>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</si>
  <si>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</si>
  <si>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</si>
  <si>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</si>
  <si>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</si>
  <si>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</si>
  <si>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</si>
  <si>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</si>
  <si>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</si>
  <si>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</si>
  <si>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</si>
  <si>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</si>
  <si>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</si>
  <si>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</si>
  <si>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</si>
  <si>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</si>
  <si>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</si>
  <si>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</si>
  <si>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</si>
  <si>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</si>
  <si>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</si>
  <si>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</si>
  <si>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</si>
  <si>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</si>
  <si>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</si>
  <si>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</si>
  <si>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</si>
  <si>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</si>
  <si>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</si>
  <si>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</si>
  <si>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</si>
  <si>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</si>
  <si>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</si>
  <si>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</si>
  <si>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</si>
  <si>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</si>
  <si>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</si>
  <si>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</si>
  <si>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</si>
  <si>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</si>
  <si>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</si>
  <si>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</si>
  <si>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</si>
  <si>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</si>
  <si>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</si>
  <si>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</si>
  <si>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</si>
  <si>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</si>
  <si>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</si>
  <si>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</si>
  <si>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</si>
  <si>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</si>
  <si>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</si>
  <si>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</si>
  <si>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</si>
  <si>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</si>
  <si>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</si>
  <si>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</si>
  <si>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</si>
  <si>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</si>
  <si>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</si>
  <si>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</si>
  <si>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</si>
  <si>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</si>
  <si>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</si>
  <si>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</si>
  <si>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</si>
  <si>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</si>
  <si>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</si>
  <si>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</si>
  <si>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</si>
  <si>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</si>
  <si>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</si>
  <si>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</si>
  <si>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</si>
  <si>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</si>
  <si>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</si>
  <si>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</si>
  <si>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</si>
  <si>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</si>
  <si>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</si>
  <si>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</si>
  <si>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</si>
  <si>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</si>
  <si>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</si>
  <si>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</si>
  <si>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</si>
  <si>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</si>
  <si>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</si>
  <si>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</si>
  <si>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</si>
  <si>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</si>
  <si>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</si>
  <si>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</si>
  <si>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</si>
  <si>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</si>
  <si>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</si>
  <si>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</si>
  <si>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</si>
  <si>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</si>
  <si>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</si>
  <si>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</si>
  <si>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</si>
  <si>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</si>
  <si>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</si>
  <si>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</si>
  <si>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</si>
  <si>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</si>
  <si>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</si>
  <si>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</si>
  <si>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</si>
  <si>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</si>
  <si>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</si>
  <si>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</si>
  <si>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</si>
  <si>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</si>
  <si>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</si>
  <si>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</si>
  <si>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</si>
  <si>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</si>
  <si>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</si>
  <si>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</si>
  <si>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</si>
  <si>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</si>
  <si>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</si>
  <si>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</si>
  <si>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</si>
  <si>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</si>
  <si>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</si>
  <si>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</si>
  <si>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</si>
  <si>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</si>
  <si>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</si>
  <si>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</si>
  <si>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</si>
  <si>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</si>
  <si>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</si>
  <si>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</si>
  <si>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</si>
  <si>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</si>
  <si>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</si>
  <si>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</si>
  <si>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</si>
  <si>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</si>
  <si>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</si>
  <si>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</si>
  <si>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</si>
  <si>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</si>
  <si>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</si>
  <si>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</si>
  <si>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</si>
  <si>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</si>
  <si>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</si>
  <si>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</si>
  <si>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</si>
  <si>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</si>
  <si>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</si>
  <si>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</si>
  <si>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</si>
  <si>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</si>
  <si>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</si>
  <si>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</si>
  <si>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</si>
  <si>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</si>
  <si>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</si>
  <si>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</si>
  <si>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</si>
  <si>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</si>
  <si>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</si>
  <si>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</si>
  <si>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</si>
  <si>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</si>
  <si>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</si>
  <si>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</si>
  <si>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</si>
  <si>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</si>
  <si>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</si>
  <si>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</si>
  <si>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</si>
  <si>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</si>
  <si>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</si>
  <si>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</si>
  <si>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</si>
  <si>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</si>
  <si>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</si>
  <si>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</si>
  <si>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</si>
  <si>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</si>
  <si>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</si>
  <si>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</si>
  <si>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</si>
  <si>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</si>
  <si>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</si>
  <si>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</si>
  <si>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</si>
  <si>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</si>
  <si>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</si>
  <si>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</si>
  <si>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</si>
  <si>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</si>
  <si>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</si>
  <si>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</si>
  <si>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</si>
  <si>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</si>
  <si>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</si>
  <si>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</si>
  <si>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</si>
  <si>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</si>
  <si>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</si>
  <si>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</si>
  <si>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</si>
  <si>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</si>
  <si>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</si>
  <si>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</si>
  <si>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</si>
  <si>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</si>
  <si>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</si>
  <si>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</si>
  <si>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</si>
  <si>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</si>
  <si>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</si>
  <si>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</si>
  <si>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</si>
  <si>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</si>
  <si>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</si>
  <si>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</si>
  <si>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</si>
  <si>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</si>
  <si>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</si>
  <si>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</si>
  <si>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</si>
  <si>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</si>
  <si>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</si>
  <si>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</si>
  <si>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</si>
  <si>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</si>
  <si>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</si>
  <si>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</si>
  <si>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</si>
  <si>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</si>
  <si>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</si>
  <si>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</si>
  <si>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</si>
  <si>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</si>
  <si>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</si>
  <si>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</si>
  <si>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</si>
  <si>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</si>
  <si>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</si>
  <si>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</si>
  <si>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</si>
  <si>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</si>
  <si>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</si>
  <si>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</si>
  <si>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</si>
  <si>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</si>
  <si>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</si>
  <si>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</si>
  <si>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</si>
  <si>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</si>
  <si>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</si>
  <si>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</si>
  <si>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</si>
  <si>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</si>
  <si>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</si>
  <si>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</si>
  <si>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</si>
  <si>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</si>
  <si>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</si>
  <si>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</si>
  <si>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</si>
  <si>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</si>
  <si>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</si>
  <si>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</si>
  <si>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</si>
  <si>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</si>
  <si>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</si>
  <si>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</si>
  <si>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</si>
  <si>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</si>
  <si>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</si>
  <si>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</si>
  <si>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</si>
  <si>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</si>
  <si>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</si>
  <si>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</si>
  <si>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</si>
  <si>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</si>
  <si>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</si>
  <si>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</si>
  <si>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</si>
  <si>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</si>
  <si>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</si>
  <si>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</si>
  <si>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</si>
  <si>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</si>
  <si>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</si>
  <si>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</si>
  <si>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</si>
  <si>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</si>
  <si>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</si>
  <si>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</si>
  <si>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</si>
  <si>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</si>
  <si>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</si>
  <si>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</si>
  <si>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</si>
  <si>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</si>
  <si>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</si>
  <si>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</si>
  <si>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</si>
  <si>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</si>
  <si>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</si>
  <si>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</si>
  <si>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</si>
  <si>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</si>
  <si>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</si>
  <si>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</si>
  <si>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</si>
  <si>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</si>
  <si>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</si>
  <si>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</si>
  <si>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</si>
  <si>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</si>
  <si>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</si>
  <si>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</si>
  <si>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</si>
  <si>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</si>
  <si>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</si>
  <si>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</si>
  <si>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</si>
  <si>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</si>
  <si>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</si>
  <si>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</si>
  <si>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</si>
  <si>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</si>
  <si>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</si>
  <si>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</si>
  <si>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</si>
  <si>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</si>
  <si>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</si>
  <si>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</si>
  <si>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</si>
  <si>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</si>
  <si>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</si>
  <si>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</si>
  <si>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</si>
  <si>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</si>
  <si>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</si>
  <si>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</si>
  <si>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</si>
  <si>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</si>
  <si>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</si>
  <si>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</si>
  <si>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</si>
  <si>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</si>
  <si>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</si>
  <si>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</si>
  <si>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</si>
  <si>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</si>
  <si>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</si>
  <si>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</si>
  <si>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</si>
  <si>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</si>
  <si>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</si>
  <si>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</si>
  <si>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</si>
  <si>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</si>
  <si>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</si>
  <si>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</si>
  <si>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</si>
  <si>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</si>
  <si>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</si>
  <si>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</si>
  <si>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</si>
  <si>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</si>
  <si>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</si>
  <si>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</si>
  <si>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</si>
  <si>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</si>
  <si>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</si>
  <si>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</si>
  <si>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</si>
  <si>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</si>
  <si>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</si>
  <si>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</si>
  <si>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</si>
  <si>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</si>
  <si>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</si>
  <si>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</si>
  <si>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</si>
  <si>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</si>
  <si>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</si>
  <si>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</si>
  <si>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</si>
  <si>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</si>
  <si>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</si>
  <si>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</si>
  <si>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</si>
  <si>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</si>
  <si>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</si>
  <si>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</si>
  <si>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</si>
  <si>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</si>
  <si>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</si>
  <si>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</si>
  <si>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</si>
  <si>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</si>
  <si>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</si>
  <si>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</si>
  <si>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</si>
  <si>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</si>
  <si>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</si>
  <si>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</si>
  <si>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</si>
  <si>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</si>
  <si>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</si>
  <si>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</si>
  <si>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</si>
  <si>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</si>
  <si>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</si>
  <si>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</si>
  <si>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</si>
  <si>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</si>
  <si>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</si>
  <si>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</si>
  <si>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</si>
  <si>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</si>
  <si>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</si>
  <si>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</si>
  <si>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</si>
  <si>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</si>
  <si>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</si>
  <si>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</si>
  <si>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</si>
  <si>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</si>
  <si>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</si>
  <si>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</si>
  <si>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</si>
  <si>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</si>
  <si>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</si>
  <si>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</si>
  <si>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</si>
  <si>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</si>
  <si>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</si>
  <si>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</si>
  <si>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</si>
  <si>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</si>
  <si>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</si>
  <si>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</si>
  <si>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</si>
  <si>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</si>
  <si>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</si>
  <si>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</si>
  <si>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</si>
  <si>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</si>
  <si>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</si>
  <si>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</si>
  <si>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</si>
  <si>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</si>
  <si>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</si>
  <si>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</si>
  <si>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</si>
  <si>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</si>
  <si>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</si>
  <si>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</si>
  <si>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</si>
  <si>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</si>
  <si>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</si>
  <si>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</si>
  <si>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</si>
  <si>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</si>
  <si>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</si>
  <si>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</si>
  <si>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</si>
  <si>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</si>
  <si>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</si>
  <si>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</si>
  <si>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</si>
  <si>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</si>
  <si>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</si>
  <si>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</si>
  <si>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</si>
  <si>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</si>
  <si>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</si>
  <si>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</si>
  <si>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</si>
  <si>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</si>
  <si>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</si>
  <si>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</si>
  <si>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</si>
  <si>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</si>
  <si>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</si>
  <si>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</si>
  <si>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</si>
  <si>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</si>
  <si>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</si>
  <si>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</si>
  <si>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</si>
  <si>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</si>
  <si>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</si>
  <si>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</si>
  <si>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</si>
  <si>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</si>
  <si>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</si>
  <si>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</si>
  <si>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</si>
  <si>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</si>
  <si>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</si>
  <si>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</si>
  <si>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</si>
  <si>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</si>
  <si>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</si>
  <si>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</si>
  <si>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</si>
  <si>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</si>
  <si>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</si>
  <si>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</si>
  <si>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</si>
  <si>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</si>
  <si>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</si>
  <si>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</si>
  <si>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</si>
  <si>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</si>
  <si>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</si>
  <si>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</si>
  <si>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</si>
  <si>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</si>
  <si>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</si>
  <si>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</si>
  <si>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</si>
  <si>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</si>
  <si>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</si>
  <si>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</si>
  <si>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</si>
  <si>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</si>
  <si>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</si>
  <si>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</si>
  <si>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</si>
  <si>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</si>
  <si>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</si>
  <si>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</si>
  <si>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</si>
  <si>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</si>
  <si>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</si>
  <si>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</si>
  <si>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</si>
  <si>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</si>
  <si>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</si>
  <si>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</si>
  <si>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</si>
  <si>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</si>
  <si>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</si>
  <si>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</si>
  <si>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</si>
  <si>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</si>
  <si>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</si>
  <si>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</si>
  <si>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</si>
  <si>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</si>
  <si>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</si>
  <si>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</si>
  <si>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</si>
  <si>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</si>
  <si>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</si>
  <si>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</si>
  <si>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</si>
  <si>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</si>
  <si>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</si>
  <si>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</si>
  <si>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</si>
  <si>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</si>
  <si>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</si>
  <si>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</si>
  <si>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</si>
  <si>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</si>
  <si>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</si>
  <si>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</si>
  <si>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</si>
  <si>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</si>
  <si>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</si>
  <si>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</si>
  <si>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</si>
  <si>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</si>
  <si>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</si>
  <si>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</si>
  <si>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</si>
  <si>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</si>
  <si>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</si>
  <si>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</si>
  <si>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</si>
  <si>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</si>
  <si>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</si>
  <si>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</si>
  <si>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</si>
  <si>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</si>
  <si>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</si>
  <si>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</si>
  <si>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</si>
  <si>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</si>
  <si>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</si>
  <si>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</si>
  <si>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</si>
  <si>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</si>
  <si>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</si>
  <si>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</si>
  <si>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</si>
  <si>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</si>
  <si>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</si>
  <si>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</si>
  <si>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</si>
  <si>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</si>
  <si>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</si>
  <si>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</si>
  <si>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</si>
  <si>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</si>
  <si>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</si>
  <si>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</si>
  <si>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</si>
  <si>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</si>
  <si>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</si>
  <si>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</si>
  <si>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</si>
  <si>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</si>
  <si>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</si>
  <si>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</si>
  <si>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</si>
  <si>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</si>
  <si>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</si>
  <si>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</si>
  <si>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</si>
  <si>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</si>
  <si>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</si>
  <si>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</si>
  <si>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</si>
  <si>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</si>
  <si>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</si>
  <si>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</si>
  <si>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</si>
  <si>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</si>
  <si>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</si>
  <si>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</si>
  <si>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</si>
  <si>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</si>
  <si>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</si>
  <si>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</si>
  <si>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</si>
  <si>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</si>
  <si>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</si>
  <si>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</si>
  <si>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</si>
  <si>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</si>
  <si>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</si>
  <si>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</si>
  <si>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</si>
  <si>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</si>
  <si>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</si>
  <si>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</si>
  <si>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</si>
  <si>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</si>
  <si>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</si>
  <si>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</si>
  <si>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</si>
  <si>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</si>
  <si>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</si>
  <si>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</si>
  <si>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</si>
  <si>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</si>
  <si>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</si>
  <si>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</si>
  <si>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</si>
  <si>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</si>
  <si>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</si>
  <si>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</si>
  <si>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</si>
  <si>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</si>
  <si>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</si>
  <si>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</si>
  <si>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</si>
  <si>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</si>
  <si>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</si>
  <si>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</si>
  <si>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</si>
  <si>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</si>
  <si>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</si>
  <si>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</si>
  <si>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</si>
  <si>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</si>
  <si>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</si>
  <si>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</si>
  <si>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</si>
  <si>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</si>
  <si>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</si>
  <si>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</si>
  <si>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</si>
  <si>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</si>
  <si>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</si>
  <si>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</si>
  <si>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</si>
  <si>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</si>
  <si>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</si>
  <si>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</si>
  <si>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</si>
  <si>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</si>
  <si>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</si>
  <si>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</si>
  <si>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</si>
  <si>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</si>
  <si>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</si>
  <si>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</si>
  <si>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</si>
  <si>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</si>
  <si>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</si>
  <si>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</si>
  <si>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</si>
  <si>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</si>
  <si>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</si>
  <si>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</si>
  <si>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</si>
  <si>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</si>
  <si>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</si>
  <si>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</si>
  <si>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</si>
  <si>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</si>
  <si>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</si>
  <si>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</si>
  <si>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</si>
  <si>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</si>
  <si>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</si>
  <si>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</si>
  <si>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</si>
  <si>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</si>
  <si>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</si>
  <si>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</si>
  <si>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</si>
  <si>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</si>
  <si>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</si>
  <si>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</si>
  <si>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</si>
  <si>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</si>
  <si>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</si>
  <si>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</si>
  <si>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</si>
  <si>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</si>
  <si>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</si>
  <si>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</si>
  <si>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</si>
  <si>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</si>
  <si>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</si>
  <si>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</si>
  <si>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</si>
  <si>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</si>
  <si>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</si>
  <si>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</si>
  <si>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</si>
  <si>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</si>
  <si>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</si>
  <si>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</si>
  <si>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</si>
  <si>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</si>
  <si>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</si>
  <si>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</si>
  <si>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</si>
  <si>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</si>
  <si>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</si>
  <si>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</si>
  <si>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</si>
  <si>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</si>
  <si>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</si>
  <si>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</si>
  <si>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</si>
  <si>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</si>
  <si>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</si>
  <si>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</si>
  <si>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</si>
  <si>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</si>
  <si>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</si>
  <si>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</si>
  <si>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</si>
  <si>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</si>
  <si>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</si>
  <si>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</si>
  <si>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</si>
  <si>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</si>
  <si>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</si>
  <si>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</si>
  <si>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</si>
  <si>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</si>
  <si>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</si>
  <si>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</si>
  <si>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</si>
  <si>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</si>
  <si>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</si>
  <si>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</si>
  <si>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</si>
  <si>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</si>
  <si>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</si>
  <si>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</si>
  <si>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</si>
  <si>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</si>
  <si>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</si>
  <si>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</si>
  <si>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</si>
  <si>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</si>
  <si>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</si>
  <si>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</si>
  <si>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</si>
  <si>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</si>
  <si>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</si>
  <si>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</si>
  <si>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</si>
  <si>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</si>
  <si>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</si>
  <si>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</si>
  <si>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</si>
  <si>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</si>
  <si>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</si>
  <si>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</si>
  <si>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</si>
  <si>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</si>
  <si>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</si>
  <si>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</si>
  <si>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</si>
  <si>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</si>
  <si>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</si>
  <si>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</si>
  <si>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</si>
  <si>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</si>
  <si>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</si>
  <si>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</si>
  <si>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</si>
  <si>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</si>
  <si>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</si>
  <si>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</si>
  <si>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</si>
  <si>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</si>
  <si>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</si>
  <si>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</si>
  <si>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</si>
  <si>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</si>
  <si>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</si>
  <si>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</si>
  <si>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</si>
  <si>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</si>
  <si>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</si>
  <si>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</si>
  <si>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</si>
  <si>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</si>
  <si>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</si>
  <si>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</si>
  <si>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</si>
  <si>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</si>
  <si>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</si>
  <si>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</si>
  <si>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</si>
  <si>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</si>
  <si>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</si>
  <si>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</si>
  <si>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</si>
  <si>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</si>
  <si>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</si>
  <si>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</si>
  <si>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</si>
  <si>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</si>
  <si>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</si>
  <si>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</si>
  <si>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</si>
  <si>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</si>
  <si>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</si>
  <si>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</si>
  <si>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</si>
  <si>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</si>
  <si>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</si>
  <si>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</si>
  <si>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</si>
  <si>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</si>
  <si>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</si>
  <si>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</si>
  <si>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</si>
  <si>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</si>
  <si>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</si>
  <si>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</si>
  <si>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</si>
  <si>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</si>
  <si>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</si>
  <si>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</si>
  <si>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</si>
  <si>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</si>
  <si>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</si>
  <si>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</si>
  <si>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</si>
  <si>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</si>
  <si>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</si>
  <si>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</si>
  <si>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</si>
  <si>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</si>
  <si>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</si>
  <si>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</si>
  <si>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</si>
  <si>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</si>
  <si>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</si>
  <si>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</si>
  <si>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</si>
  <si>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</si>
  <si>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</si>
  <si>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</si>
  <si>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</si>
  <si>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</si>
  <si>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</si>
  <si>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</si>
  <si>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</si>
  <si>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</si>
  <si>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</si>
  <si>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</si>
  <si>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</si>
  <si>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</si>
  <si>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</si>
  <si>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</si>
  <si>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</si>
  <si>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</si>
  <si>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</si>
  <si>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</si>
  <si>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</si>
  <si>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</si>
  <si>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</si>
  <si>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</si>
  <si>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</si>
  <si>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</si>
  <si>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</si>
  <si>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</si>
  <si>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</si>
  <si>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</si>
  <si>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</si>
  <si>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</si>
  <si>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</si>
  <si>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</si>
  <si>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</si>
  <si>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</si>
  <si>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</si>
  <si>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</si>
  <si>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</si>
  <si>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</si>
  <si>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</si>
  <si>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</si>
  <si>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</si>
  <si>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</si>
  <si>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</si>
  <si>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</si>
  <si>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</si>
  <si>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</si>
  <si>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</si>
  <si>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</si>
  <si>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</si>
  <si>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</si>
  <si>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</si>
  <si>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</si>
  <si>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</si>
  <si>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</si>
  <si>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</si>
  <si>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</si>
  <si>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</si>
  <si>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</si>
  <si>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</si>
  <si>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</si>
  <si>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</si>
  <si>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</si>
  <si>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</si>
  <si>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</si>
  <si>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</si>
  <si>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</si>
  <si>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</si>
  <si>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</si>
  <si>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</si>
  <si>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</si>
  <si>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</si>
  <si>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</si>
  <si>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</si>
  <si>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</si>
  <si>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</si>
  <si>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</si>
  <si>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</si>
  <si>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</si>
  <si>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</si>
  <si>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</si>
  <si>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</si>
  <si>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</si>
  <si>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</si>
  <si>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</si>
  <si>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</si>
  <si>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</si>
  <si>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</si>
  <si>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</si>
  <si>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</si>
  <si>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</si>
  <si>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</si>
  <si>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</si>
  <si>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</si>
  <si>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</si>
  <si>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</si>
  <si>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</si>
  <si>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</si>
  <si>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</si>
  <si>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</si>
  <si>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</si>
  <si>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</si>
  <si>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</si>
  <si>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</si>
  <si>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</si>
  <si>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</si>
  <si>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</si>
  <si>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</si>
  <si>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</si>
  <si>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</si>
  <si>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</si>
  <si>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</si>
  <si>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</si>
  <si>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</si>
  <si>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</si>
  <si>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</si>
  <si>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</si>
  <si>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</si>
  <si>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</si>
  <si>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</si>
  <si>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</si>
  <si>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</si>
  <si>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</si>
  <si>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</si>
  <si>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</si>
  <si>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</si>
  <si>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</si>
  <si>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</si>
  <si>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</si>
  <si>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</si>
  <si>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</si>
  <si>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</si>
  <si>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</si>
  <si>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</si>
  <si>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</si>
  <si>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</si>
  <si>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</si>
  <si>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</si>
  <si>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</si>
  <si>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</si>
  <si>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</si>
  <si>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</si>
  <si>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</si>
  <si>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</si>
  <si>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</si>
  <si>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</si>
  <si>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</si>
  <si>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</si>
  <si>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</si>
  <si>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</si>
  <si>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</si>
  <si>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</si>
  <si>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</si>
  <si>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</si>
  <si>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</si>
  <si>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</si>
  <si>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</si>
  <si>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</si>
  <si>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</si>
  <si>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</si>
  <si>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</si>
  <si>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</si>
  <si>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</si>
  <si>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</si>
  <si>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</si>
  <si>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</si>
  <si>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</si>
  <si>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</si>
  <si>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</si>
  <si>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</si>
  <si>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</si>
  <si>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</si>
  <si>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</si>
  <si>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</si>
  <si>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</si>
  <si>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</si>
  <si>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</si>
  <si>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</si>
  <si>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</si>
  <si>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</si>
  <si>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</si>
  <si>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</si>
  <si>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</si>
  <si>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</si>
  <si>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</si>
  <si>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</si>
  <si>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</si>
  <si>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</si>
  <si>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</si>
  <si>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</si>
  <si>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</si>
  <si>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</si>
  <si>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</si>
  <si>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</si>
  <si>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</si>
  <si>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</si>
  <si>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</si>
  <si>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</si>
  <si>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</si>
  <si>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</si>
  <si>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</si>
  <si>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</si>
  <si>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</si>
  <si>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</si>
  <si>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</si>
  <si>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</si>
  <si>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</si>
  <si>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</si>
  <si>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</si>
  <si>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</si>
  <si>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</si>
  <si>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</si>
  <si>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</si>
  <si>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</si>
  <si>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</si>
  <si>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</si>
  <si>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</si>
  <si>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</si>
  <si>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</si>
  <si>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</si>
  <si>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</si>
  <si>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</si>
  <si>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</si>
  <si>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</si>
  <si>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</si>
  <si>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</si>
  <si>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</si>
  <si>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</si>
  <si>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</si>
  <si>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</si>
  <si>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</si>
  <si>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</si>
  <si>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</si>
  <si>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</si>
  <si>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</si>
  <si>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</si>
  <si>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</si>
  <si>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</si>
  <si>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</si>
  <si>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</si>
  <si>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</si>
  <si>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</si>
  <si>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</si>
  <si>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</si>
  <si>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</si>
  <si>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</si>
  <si>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</si>
  <si>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</si>
  <si>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</si>
  <si>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</si>
  <si>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</si>
  <si>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</si>
  <si>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</si>
  <si>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</si>
  <si>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</si>
  <si>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</si>
  <si>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</si>
  <si>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</si>
  <si>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</si>
  <si>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</si>
  <si>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</si>
  <si>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</si>
  <si>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</si>
  <si>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</si>
  <si>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</si>
  <si>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</si>
  <si>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</si>
  <si>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</si>
  <si>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</si>
  <si>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</si>
  <si>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</si>
  <si>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</si>
  <si>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</si>
  <si>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</si>
  <si>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</si>
  <si>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</si>
  <si>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</si>
  <si>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</si>
  <si>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</si>
  <si>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</si>
  <si>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</si>
  <si>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</si>
  <si>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</si>
  <si>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</si>
  <si>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</si>
  <si>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</si>
  <si>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</si>
  <si>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</si>
  <si>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</si>
  <si>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</si>
  <si>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</si>
  <si>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</si>
  <si>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</si>
  <si>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</si>
  <si>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</si>
  <si>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</si>
  <si>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</si>
  <si>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</si>
  <si>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</si>
  <si>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</si>
  <si>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</si>
  <si>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</si>
  <si>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</si>
  <si>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</si>
  <si>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</si>
  <si>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</si>
  <si>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</si>
  <si>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</si>
  <si>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</si>
  <si>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</si>
  <si>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</si>
  <si>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</si>
  <si>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</si>
  <si>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</si>
  <si>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</si>
  <si>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</si>
  <si>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</si>
  <si>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</si>
  <si>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</si>
  <si>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</si>
  <si>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</si>
  <si>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</si>
  <si>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</si>
  <si>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</si>
  <si>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</si>
  <si>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</si>
  <si>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</si>
  <si>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</si>
  <si>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</si>
  <si>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</si>
  <si>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</si>
  <si>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</si>
  <si>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</si>
  <si>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</si>
  <si>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</si>
  <si>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</si>
  <si>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</si>
  <si>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</si>
  <si>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</si>
  <si>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</si>
  <si>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</si>
  <si>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</si>
  <si>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</si>
  <si>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</si>
  <si>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</si>
  <si>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</si>
  <si>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</si>
  <si>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</si>
  <si>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</si>
  <si>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</si>
  <si>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</si>
  <si>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</si>
  <si>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</si>
  <si>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</si>
  <si>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</si>
  <si>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</si>
  <si>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</si>
  <si>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</si>
  <si>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</si>
  <si>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</si>
  <si>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</si>
  <si>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</si>
  <si>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</si>
  <si>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</si>
  <si>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</si>
  <si>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</si>
  <si>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</si>
  <si>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</si>
  <si>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</si>
  <si>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</si>
  <si>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</si>
  <si>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</si>
  <si>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</si>
  <si>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</si>
  <si>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</si>
  <si>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</si>
  <si>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</si>
  <si>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</si>
  <si>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</si>
  <si>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</si>
  <si>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</si>
  <si>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</si>
  <si>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</si>
  <si>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</si>
  <si>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</si>
  <si>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</si>
  <si>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</si>
  <si>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</si>
  <si>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</si>
  <si>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</si>
  <si>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</si>
  <si>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</si>
  <si>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</si>
  <si>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</si>
  <si>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</si>
  <si>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</si>
  <si>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</si>
  <si>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</si>
  <si>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</si>
  <si>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</si>
  <si>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</si>
  <si>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</si>
  <si>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</si>
  <si>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</si>
  <si>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</si>
  <si>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</si>
  <si>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</si>
  <si>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</si>
  <si>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</si>
  <si>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</si>
  <si>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</si>
  <si>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</si>
  <si>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</si>
  <si>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</si>
  <si>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</si>
  <si>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</si>
  <si>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</si>
  <si>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</si>
  <si>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</si>
  <si>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</si>
  <si>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</si>
  <si>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</si>
  <si>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</si>
  <si>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</si>
  <si>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</si>
  <si>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</si>
  <si>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</si>
  <si>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</si>
  <si>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</si>
  <si>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</si>
  <si>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</si>
  <si>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</si>
  <si>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</si>
  <si>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</si>
  <si>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</si>
  <si>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</si>
  <si>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</si>
  <si>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</si>
  <si>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</si>
  <si>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</si>
  <si>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</si>
  <si>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</si>
  <si>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</si>
  <si>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</si>
  <si>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</si>
  <si>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</si>
  <si>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</si>
  <si>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</si>
  <si>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</si>
  <si>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</si>
  <si>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</si>
  <si>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</si>
  <si>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</si>
  <si>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</si>
  <si>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</si>
  <si>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</si>
  <si>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</si>
  <si>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</si>
  <si>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</si>
  <si>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</si>
  <si>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</si>
  <si>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</si>
  <si>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</si>
  <si>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</si>
  <si>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</si>
  <si>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</si>
  <si>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</si>
  <si>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</si>
  <si>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</si>
  <si>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</si>
  <si>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</si>
  <si>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</si>
  <si>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</si>
  <si>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</si>
  <si>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</si>
  <si>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</si>
  <si>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</si>
  <si>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</si>
  <si>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</si>
  <si>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</si>
  <si>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</si>
  <si>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</si>
  <si>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</si>
  <si>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</si>
  <si>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</si>
  <si>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</si>
  <si>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</si>
  <si>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</si>
  <si>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</si>
  <si>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</si>
  <si>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</si>
  <si>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</si>
  <si>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</si>
  <si>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</si>
  <si>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</si>
  <si>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</si>
  <si>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</si>
  <si>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</si>
  <si>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</si>
  <si>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</si>
  <si>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</si>
  <si>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</si>
  <si>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</si>
  <si>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</si>
  <si>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</si>
  <si>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</si>
  <si>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</si>
  <si>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</si>
  <si>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</si>
  <si>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</si>
  <si>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</si>
  <si>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</si>
  <si>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</si>
  <si>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</si>
  <si>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</si>
  <si>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</si>
  <si>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</si>
  <si>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</si>
  <si>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</si>
  <si>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</si>
  <si>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</si>
  <si>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</si>
  <si>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</si>
  <si>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</si>
  <si>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</si>
  <si>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</si>
  <si>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</si>
  <si>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</si>
  <si>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</si>
  <si>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</si>
  <si>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</si>
  <si>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</si>
  <si>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</si>
  <si>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</si>
  <si>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</si>
  <si>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</si>
  <si>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</si>
  <si>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</si>
  <si>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</si>
  <si>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</si>
  <si>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</si>
  <si>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</si>
  <si>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</si>
  <si>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</si>
  <si>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</si>
  <si>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</si>
  <si>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</si>
  <si>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</si>
  <si>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</si>
  <si>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</si>
  <si>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</si>
  <si>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</si>
  <si>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</si>
  <si>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</si>
  <si>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</si>
  <si>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</si>
  <si>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</si>
  <si>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</si>
  <si>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</si>
  <si>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</si>
  <si>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</si>
  <si>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</si>
  <si>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</si>
  <si>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</si>
  <si>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</si>
  <si>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</si>
  <si>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</si>
  <si>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</si>
  <si>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</si>
  <si>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</si>
  <si>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</si>
  <si>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</si>
  <si>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</si>
  <si>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</si>
  <si>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</si>
  <si>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</si>
  <si>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</si>
  <si>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</si>
  <si>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</si>
  <si>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</si>
  <si>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</si>
  <si>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</si>
  <si>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</si>
  <si>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</si>
  <si>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</si>
  <si>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</si>
  <si>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</si>
  <si>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</si>
  <si>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</si>
  <si>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</si>
  <si>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</si>
  <si>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</si>
  <si>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</si>
  <si>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</si>
  <si>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</si>
  <si>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</si>
  <si>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</si>
  <si>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</si>
  <si>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</si>
  <si>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</si>
  <si>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</si>
  <si>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</si>
  <si>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</si>
  <si>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</si>
  <si>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</si>
  <si>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</si>
  <si>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</si>
  <si>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</si>
  <si>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</si>
  <si>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</si>
  <si>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</si>
  <si>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</si>
  <si>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</si>
  <si>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</si>
  <si>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</si>
  <si>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</si>
  <si>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</si>
  <si>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</si>
  <si>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</si>
  <si>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</si>
  <si>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</si>
  <si>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</si>
  <si>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</si>
  <si>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</si>
  <si>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</si>
  <si>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</si>
  <si>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</si>
  <si>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</si>
  <si>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</si>
  <si>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</si>
  <si>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</si>
  <si>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</si>
  <si>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</si>
  <si>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</si>
  <si>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</si>
  <si>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</si>
  <si>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</si>
  <si>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</si>
  <si>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</si>
  <si>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</si>
  <si>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</si>
  <si>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</si>
  <si>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</si>
  <si>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</si>
  <si>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</si>
  <si>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</si>
  <si>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</si>
  <si>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</si>
  <si>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</si>
  <si>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</si>
  <si>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</si>
  <si>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</si>
  <si>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</si>
  <si>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</si>
  <si>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</si>
  <si>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</si>
  <si>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</si>
  <si>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</si>
  <si>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</si>
  <si>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</si>
  <si>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</si>
  <si>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</si>
  <si>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</si>
  <si>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</si>
  <si>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</si>
  <si>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</si>
  <si>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</si>
  <si>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</si>
  <si>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</si>
  <si>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</si>
  <si>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</si>
  <si>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</si>
  <si>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</si>
  <si>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</si>
  <si>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</si>
  <si>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</si>
  <si>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</si>
  <si>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</si>
  <si>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</si>
  <si>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</si>
  <si>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</si>
  <si>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</si>
  <si>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</si>
  <si>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</si>
  <si>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</si>
  <si>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</si>
  <si>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</si>
  <si>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</si>
  <si>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</si>
  <si>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</si>
  <si>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</si>
  <si>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</si>
  <si>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</si>
  <si>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</si>
  <si>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</si>
  <si>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</si>
  <si>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</si>
  <si>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</si>
  <si>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</si>
  <si>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</si>
  <si>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</si>
  <si>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</si>
  <si>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</si>
  <si>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</si>
  <si>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</si>
  <si>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</si>
  <si>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</si>
  <si>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</si>
  <si>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</si>
  <si>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</si>
  <si>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</si>
  <si>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</si>
  <si>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</si>
  <si>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</si>
  <si>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</si>
  <si>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</si>
  <si>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</si>
  <si>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</si>
  <si>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</si>
  <si>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</si>
  <si>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</si>
  <si>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</si>
  <si>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</si>
  <si>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</si>
  <si>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</si>
  <si>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</si>
  <si>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</si>
  <si>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</si>
  <si>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</si>
  <si>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</si>
  <si>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</si>
  <si>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</si>
  <si>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</si>
  <si>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</si>
  <si>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</si>
  <si>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</si>
  <si>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</si>
  <si>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</si>
  <si>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</si>
  <si>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</si>
  <si>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</si>
  <si>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</si>
  <si>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</si>
  <si>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</si>
  <si>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</si>
  <si>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</si>
  <si>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</si>
  <si>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</si>
  <si>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</si>
  <si>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</si>
  <si>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</si>
  <si>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</si>
  <si>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</si>
  <si>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</si>
  <si>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</si>
  <si>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</si>
  <si>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</si>
  <si>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</si>
  <si>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</si>
  <si>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</si>
  <si>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</si>
  <si>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</si>
  <si>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</si>
  <si>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</si>
  <si>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</si>
  <si>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</si>
  <si>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</si>
  <si>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</si>
  <si>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</si>
  <si>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</si>
  <si>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</si>
  <si>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</si>
  <si>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</si>
  <si>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</si>
  <si>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</si>
  <si>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</si>
  <si>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</si>
  <si>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</si>
  <si>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</si>
  <si>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</si>
  <si>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</si>
  <si>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</si>
  <si>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</si>
  <si>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</si>
  <si>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</si>
  <si>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</si>
  <si>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</si>
  <si>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</si>
  <si>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</si>
  <si>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</si>
  <si>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</si>
  <si>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</si>
  <si>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</si>
  <si>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</si>
  <si>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</si>
  <si>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</si>
  <si>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</si>
  <si>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</si>
  <si>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</si>
  <si>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</si>
  <si>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</si>
  <si>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</si>
  <si>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</si>
  <si>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</si>
  <si>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</si>
  <si>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</si>
  <si>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</si>
  <si>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</si>
  <si>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</si>
  <si>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</si>
  <si>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</si>
  <si>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</si>
  <si>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</si>
  <si>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</si>
  <si>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</si>
  <si>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</si>
  <si>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</si>
  <si>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</si>
  <si>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</si>
  <si>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</si>
  <si>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</si>
  <si>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</si>
  <si>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</si>
  <si>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</si>
  <si>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</si>
  <si>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</si>
  <si>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</si>
  <si>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</si>
  <si>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</si>
  <si>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</si>
  <si>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</si>
  <si>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</si>
  <si>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</si>
  <si>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</si>
  <si>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</si>
  <si>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</si>
  <si>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</si>
  <si>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</si>
  <si>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</si>
  <si>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</si>
  <si>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</si>
  <si>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</si>
  <si>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</si>
  <si>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</si>
  <si>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</si>
  <si>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</si>
  <si>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</si>
  <si>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</si>
  <si>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</si>
  <si>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</si>
  <si>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</si>
  <si>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</si>
  <si>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</si>
  <si>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</si>
  <si>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</si>
  <si>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</si>
  <si>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</si>
  <si>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</si>
  <si>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</si>
  <si>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</si>
  <si>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</si>
  <si>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</si>
  <si>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</si>
  <si>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</si>
  <si>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</si>
  <si>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</si>
  <si>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</si>
  <si>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</si>
  <si>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</si>
  <si>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</si>
  <si>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</si>
  <si>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</si>
  <si>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</si>
  <si>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</si>
  <si>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</si>
  <si>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</si>
  <si>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</si>
  <si>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</si>
  <si>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</si>
  <si>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</si>
  <si>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</si>
  <si>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</si>
  <si>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</si>
  <si>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</si>
  <si>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</si>
  <si>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</si>
  <si>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</si>
  <si>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</si>
  <si>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</si>
  <si>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</si>
  <si>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</si>
  <si>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</si>
  <si>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</si>
  <si>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</si>
  <si>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</si>
  <si>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</si>
  <si>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</si>
  <si>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</si>
  <si>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</si>
  <si>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</si>
  <si>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</si>
  <si>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</si>
  <si>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</si>
  <si>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</si>
  <si>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</si>
  <si>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</si>
  <si>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</si>
  <si>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</si>
  <si>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</si>
  <si>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</si>
  <si>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</si>
  <si>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</si>
  <si>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</si>
  <si>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</si>
  <si>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</si>
  <si>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</si>
  <si>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</si>
  <si>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</si>
  <si>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</si>
  <si>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</si>
  <si>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</si>
  <si>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</si>
  <si>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</si>
  <si>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</si>
  <si>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</si>
  <si>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</si>
  <si>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</si>
  <si>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</si>
  <si>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</si>
  <si>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</si>
  <si>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</si>
  <si>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</si>
  <si>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</si>
  <si>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</si>
  <si>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</si>
  <si>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</si>
  <si>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</si>
  <si>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</si>
  <si>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</si>
  <si>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</si>
  <si>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</si>
  <si>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</si>
  <si>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</si>
  <si>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</si>
  <si>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</si>
  <si>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</si>
  <si>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</si>
  <si>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</si>
  <si>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</si>
  <si>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</si>
  <si>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</si>
  <si>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</si>
  <si>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</si>
  <si>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</si>
  <si>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</si>
  <si>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</si>
  <si>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</si>
  <si>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</si>
  <si>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</si>
  <si>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</si>
  <si>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</si>
  <si>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</si>
  <si>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</si>
  <si>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</si>
  <si>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</si>
  <si>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</si>
  <si>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</si>
  <si>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</si>
  <si>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</si>
  <si>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</si>
  <si>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</si>
  <si>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</si>
  <si>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</si>
  <si>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</si>
  <si>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</si>
  <si>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</si>
  <si>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</si>
  <si>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</si>
  <si>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</si>
  <si>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</si>
  <si>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</si>
  <si>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</si>
  <si>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</si>
  <si>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</si>
  <si>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</si>
  <si>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</si>
  <si>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</si>
  <si>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</si>
  <si>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</si>
  <si>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</si>
  <si>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</si>
  <si>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</si>
  <si>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</si>
  <si>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</si>
  <si>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</si>
  <si>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</si>
  <si>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</si>
  <si>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</si>
  <si>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</si>
  <si>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</si>
  <si>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</si>
  <si>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</si>
  <si>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</si>
  <si>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</si>
  <si>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</si>
  <si>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</si>
  <si>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</si>
  <si>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</si>
  <si>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</si>
  <si>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</si>
  <si>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</si>
  <si>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</si>
  <si>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</si>
  <si>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</si>
  <si>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</si>
  <si>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</si>
  <si>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</si>
  <si>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</si>
  <si>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</si>
  <si>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</si>
  <si>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</si>
  <si>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</si>
  <si>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</si>
  <si>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</si>
  <si>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</si>
  <si>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</si>
  <si>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</si>
  <si>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</si>
  <si>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</si>
  <si>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</si>
  <si>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</si>
  <si>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</si>
  <si>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</si>
  <si>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</si>
  <si>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</si>
  <si>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</si>
  <si>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</si>
  <si>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</si>
  <si>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</si>
  <si>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</si>
  <si>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</si>
  <si>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</si>
  <si>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</si>
  <si>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</si>
  <si>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</si>
  <si>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</si>
  <si>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</si>
  <si>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</si>
  <si>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</si>
  <si>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</si>
  <si>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</si>
  <si>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</si>
  <si>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</si>
  <si>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</si>
  <si>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</si>
  <si>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</si>
  <si>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</si>
  <si>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</si>
  <si>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</si>
  <si>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</si>
  <si>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</si>
  <si>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</si>
  <si>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</si>
  <si>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</si>
  <si>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</si>
  <si>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</si>
  <si>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</si>
  <si>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</si>
  <si>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</si>
  <si>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</si>
  <si>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</si>
  <si>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</si>
  <si>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</si>
  <si>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</si>
  <si>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</si>
  <si>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</si>
  <si>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</si>
  <si>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</si>
  <si>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</si>
  <si>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</si>
  <si>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</si>
  <si>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</si>
  <si>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</si>
  <si>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</si>
  <si>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</si>
  <si>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</si>
  <si>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</si>
  <si>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</si>
  <si>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</si>
  <si>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</si>
  <si>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</si>
  <si>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</si>
  <si>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</si>
  <si>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</si>
  <si>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</si>
  <si>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</si>
  <si>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</si>
  <si>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</si>
  <si>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</si>
  <si>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</si>
  <si>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</si>
  <si>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</si>
  <si>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</si>
  <si>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</si>
  <si>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</si>
  <si>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</si>
  <si>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</si>
  <si>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</si>
  <si>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</si>
  <si>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</si>
  <si>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</si>
  <si>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</si>
  <si>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</si>
  <si>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</si>
  <si>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</si>
  <si>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</si>
  <si>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</si>
  <si>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</si>
  <si>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</si>
  <si>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</si>
  <si>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</si>
  <si>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</si>
  <si>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</si>
  <si>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</si>
  <si>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</si>
  <si>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</si>
  <si>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</si>
  <si>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</si>
  <si>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</si>
  <si>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</si>
  <si>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</si>
  <si>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</si>
  <si>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</si>
  <si>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</si>
  <si>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</si>
  <si>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</si>
  <si>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</si>
  <si>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</si>
  <si>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</si>
  <si>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</si>
  <si>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</si>
  <si>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</si>
  <si>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</si>
  <si>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</si>
  <si>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</si>
  <si>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</si>
  <si>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</si>
  <si>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</si>
  <si>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</si>
  <si>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</si>
  <si>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</si>
  <si>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</si>
  <si>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</si>
  <si>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</si>
  <si>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</si>
  <si>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</si>
  <si>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</si>
  <si>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</si>
  <si>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</si>
  <si>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</si>
  <si>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</si>
  <si>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</si>
  <si>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</si>
  <si>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</si>
  <si>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</si>
  <si>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</si>
  <si>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</si>
  <si>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</si>
  <si>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</si>
  <si>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</si>
  <si>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</si>
  <si>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</si>
  <si>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</si>
  <si>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</si>
  <si>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</si>
  <si>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</si>
  <si>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</si>
  <si>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</si>
  <si>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</si>
  <si>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</si>
  <si>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</si>
  <si>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</si>
  <si>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</si>
  <si>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</si>
  <si>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</si>
  <si>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</si>
  <si>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</si>
  <si>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</si>
  <si>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</si>
  <si>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</si>
  <si>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</si>
  <si>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</si>
  <si>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</si>
  <si>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</si>
  <si>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</si>
  <si>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</si>
  <si>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</si>
  <si>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</si>
  <si>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</si>
  <si>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</si>
  <si>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</si>
  <si>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</si>
  <si>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</si>
  <si>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</si>
  <si>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</si>
  <si>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</si>
  <si>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</si>
  <si>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</si>
  <si>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</si>
  <si>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</si>
  <si>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</si>
  <si>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</si>
  <si>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</si>
  <si>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</si>
  <si>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</si>
  <si>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</si>
  <si>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</si>
  <si>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</si>
  <si>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</si>
  <si>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</si>
  <si>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</si>
  <si>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</si>
  <si>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</si>
  <si>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</si>
  <si>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</si>
  <si>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</si>
  <si>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</si>
  <si>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</si>
  <si>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</si>
  <si>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</si>
  <si>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</si>
  <si>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</si>
  <si>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</si>
  <si>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</si>
  <si>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</si>
  <si>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</si>
  <si>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</si>
  <si>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</si>
  <si>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</si>
  <si>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</si>
  <si>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</si>
  <si>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</si>
  <si>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</si>
  <si>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</si>
  <si>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</si>
  <si>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</si>
  <si>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</si>
  <si>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</si>
  <si>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</si>
  <si>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</si>
  <si>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</si>
  <si>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</si>
  <si>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</si>
  <si>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</si>
  <si>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</si>
  <si>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</si>
  <si>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</si>
  <si>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</si>
  <si>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</si>
  <si>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</si>
  <si>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</si>
  <si>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</si>
  <si>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</si>
  <si>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</si>
  <si>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</si>
  <si>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</si>
  <si>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</si>
  <si>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</si>
  <si>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</si>
  <si>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</si>
  <si>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</si>
  <si>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</si>
  <si>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</si>
  <si>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</si>
  <si>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</si>
  <si>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</si>
  <si>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</si>
  <si>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</si>
  <si>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</si>
  <si>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</si>
  <si>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</si>
  <si>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</si>
  <si>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</si>
  <si>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</si>
  <si>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</si>
  <si>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</si>
  <si>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</si>
  <si>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</si>
  <si>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</si>
  <si>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</si>
  <si>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</si>
  <si>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</si>
  <si>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</si>
  <si>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</si>
  <si>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</si>
  <si>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</si>
  <si>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</si>
  <si>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</si>
  <si>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</si>
  <si>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</si>
  <si>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</si>
  <si>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</si>
  <si>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</si>
  <si>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</si>
  <si>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</si>
  <si>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</si>
  <si>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</si>
  <si>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</si>
  <si>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</si>
  <si>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</si>
  <si>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</si>
  <si>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</si>
  <si>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</si>
  <si>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</si>
  <si>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</si>
  <si>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</si>
  <si>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</si>
  <si>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</si>
  <si>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</si>
  <si>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</si>
  <si>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</si>
  <si>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</si>
  <si>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</si>
  <si>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</si>
  <si>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</si>
  <si>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</si>
  <si>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</si>
  <si>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</si>
  <si>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</si>
  <si>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</si>
  <si>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</si>
  <si>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</si>
  <si>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</si>
  <si>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</si>
  <si>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</si>
  <si>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</si>
  <si>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</si>
  <si>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</si>
  <si>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</si>
  <si>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</si>
  <si>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</si>
  <si>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</si>
  <si>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</si>
  <si>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</si>
  <si>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</si>
  <si>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</si>
  <si>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</si>
  <si>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</si>
  <si>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</si>
  <si>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</si>
  <si>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</si>
  <si>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</si>
  <si>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</si>
  <si>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</si>
  <si>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</si>
  <si>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</si>
  <si>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</si>
  <si>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</si>
  <si>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</si>
  <si>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</si>
  <si>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</si>
  <si>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</si>
  <si>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</si>
  <si>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</si>
  <si>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</si>
  <si>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</si>
  <si>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</si>
  <si>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</si>
  <si>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</si>
  <si>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</si>
  <si>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</si>
  <si>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</si>
  <si>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</si>
  <si>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</si>
  <si>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</si>
  <si>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</si>
  <si>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</si>
  <si>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</si>
  <si>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</si>
  <si>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</si>
  <si>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</si>
  <si>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</si>
  <si>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</si>
  <si>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</si>
  <si>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</si>
  <si>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</si>
  <si>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</si>
  <si>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</si>
  <si>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</si>
  <si>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</si>
  <si>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</si>
  <si>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</si>
  <si>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</si>
  <si>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</si>
  <si>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</si>
  <si>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</si>
  <si>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</si>
  <si>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</si>
  <si>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</si>
  <si>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</si>
  <si>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</si>
  <si>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</si>
  <si>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</si>
  <si>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</si>
  <si>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</si>
  <si>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</si>
  <si>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</si>
  <si>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</si>
  <si>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</si>
  <si>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</si>
  <si>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</si>
  <si>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</si>
  <si>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</si>
  <si>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</si>
  <si>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</si>
  <si>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</si>
  <si>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</si>
  <si>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</si>
  <si>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</si>
  <si>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</si>
  <si>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</si>
  <si>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</si>
  <si>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</si>
  <si>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</si>
  <si>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</si>
  <si>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</si>
  <si>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</si>
  <si>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</si>
  <si>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</si>
  <si>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</si>
  <si>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</si>
  <si>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</si>
  <si>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</si>
  <si>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</si>
  <si>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</si>
  <si>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</si>
  <si>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</si>
  <si>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</si>
  <si>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</si>
  <si>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</si>
  <si>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</si>
  <si>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</si>
  <si>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</si>
  <si>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</si>
  <si>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</si>
  <si>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</si>
  <si>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</si>
  <si>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</si>
  <si>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</si>
  <si>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</si>
  <si>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</si>
  <si>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</si>
  <si>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</si>
  <si>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</si>
  <si>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</si>
  <si>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</si>
  <si>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</si>
  <si>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</si>
  <si>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</si>
  <si>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</si>
  <si>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</si>
  <si>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</si>
  <si>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</si>
  <si>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</si>
  <si>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</si>
  <si>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</si>
  <si>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</si>
  <si>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</si>
  <si>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</si>
  <si>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</si>
  <si>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</si>
  <si>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</si>
  <si>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</si>
  <si>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</si>
  <si>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</si>
  <si>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</si>
  <si>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</si>
  <si>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</si>
  <si>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</si>
  <si>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</si>
  <si>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</si>
  <si>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</si>
  <si>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</si>
  <si>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</si>
  <si>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</si>
  <si>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</si>
  <si>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</si>
  <si>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</si>
  <si>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</si>
  <si>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</si>
  <si>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</si>
  <si>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</si>
  <si>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</si>
  <si>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</si>
  <si>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</si>
  <si>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</si>
  <si>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</si>
  <si>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</si>
  <si>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</si>
  <si>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</si>
  <si>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</si>
  <si>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</si>
  <si>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</si>
  <si>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</si>
  <si>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</si>
  <si>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</si>
  <si>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</si>
  <si>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</si>
  <si>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</si>
  <si>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</si>
  <si>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</si>
  <si>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</si>
  <si>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</si>
  <si>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</si>
  <si>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</si>
  <si>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</si>
  <si>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</si>
  <si>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</si>
  <si>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</si>
  <si>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</si>
  <si>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</si>
  <si>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</si>
  <si>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</si>
  <si>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</si>
  <si>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</si>
  <si>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</si>
  <si>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</si>
  <si>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</si>
  <si>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</si>
  <si>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</si>
  <si>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</si>
  <si>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</si>
  <si>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</si>
  <si>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</si>
  <si>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</si>
  <si>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</si>
  <si>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</si>
  <si>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</si>
  <si>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</si>
  <si>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</si>
  <si>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</si>
  <si>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</si>
  <si>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</si>
  <si>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</si>
  <si>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</si>
  <si>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</si>
  <si>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</si>
  <si>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</si>
  <si>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</si>
  <si>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</si>
  <si>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</si>
  <si>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</si>
  <si>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</si>
  <si>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</si>
  <si>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</si>
  <si>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</si>
  <si>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</si>
  <si>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</si>
  <si>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</si>
  <si>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</si>
  <si>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</si>
  <si>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</si>
  <si>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</si>
  <si>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</si>
  <si>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</si>
  <si>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</si>
  <si>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</si>
  <si>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</si>
  <si>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</si>
  <si>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</si>
  <si>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</si>
  <si>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</si>
  <si>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</si>
  <si>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</si>
  <si>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</si>
  <si>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</si>
  <si>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</si>
  <si>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</si>
  <si>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</si>
  <si>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</si>
  <si>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</si>
  <si>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</si>
  <si>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</si>
  <si>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</si>
  <si>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</si>
  <si>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</si>
  <si>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</si>
  <si>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</si>
  <si>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</si>
  <si>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</si>
  <si>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</si>
  <si>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</si>
  <si>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</si>
  <si>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</si>
  <si>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</si>
  <si>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</si>
  <si>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</si>
  <si>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</si>
  <si>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</si>
  <si>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</si>
  <si>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</si>
  <si>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</si>
  <si>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</si>
  <si>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</si>
  <si>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</si>
  <si>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</si>
  <si>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</si>
  <si>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</si>
  <si>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</si>
  <si>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</si>
  <si>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</si>
  <si>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</si>
  <si>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</si>
  <si>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</si>
  <si>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</si>
  <si>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</si>
  <si>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</si>
  <si>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</si>
  <si>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</si>
  <si>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</si>
  <si>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</si>
  <si>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</si>
  <si>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</si>
  <si>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</si>
  <si>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</si>
  <si>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</si>
  <si>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</si>
  <si>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</si>
  <si>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</si>
  <si>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</si>
  <si>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</si>
  <si>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</si>
  <si>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</si>
  <si>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</si>
  <si>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</si>
  <si>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</si>
  <si>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</si>
  <si>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</si>
  <si>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</si>
  <si>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</si>
  <si>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</si>
  <si>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</si>
  <si>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</si>
  <si>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</si>
  <si>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</si>
  <si>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</si>
  <si>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</si>
  <si>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</si>
  <si>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</si>
  <si>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</si>
  <si>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</si>
  <si>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</si>
  <si>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</si>
  <si>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</si>
  <si>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</si>
  <si>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</si>
  <si>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</si>
  <si>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</si>
  <si>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</si>
  <si>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</si>
  <si>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</si>
  <si>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</si>
  <si>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</si>
  <si>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</si>
  <si>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</si>
  <si>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</si>
  <si>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</si>
  <si>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</si>
  <si>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</si>
  <si>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</si>
  <si>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</si>
  <si>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</si>
  <si>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</si>
  <si>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</si>
  <si>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</si>
  <si>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</si>
  <si>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</si>
  <si>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</si>
  <si>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</si>
  <si>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</si>
  <si>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</si>
  <si>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</si>
  <si>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</si>
  <si>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</si>
  <si>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</si>
  <si>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</si>
  <si>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</si>
  <si>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</si>
  <si>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</si>
  <si>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</si>
  <si>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</si>
  <si>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</si>
  <si>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</si>
  <si>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</si>
  <si>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</si>
  <si>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</si>
  <si>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</si>
  <si>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</si>
  <si>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</si>
  <si>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</si>
  <si>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</si>
  <si>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</si>
  <si>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</si>
  <si>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</si>
  <si>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</si>
  <si>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</si>
  <si>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</si>
  <si>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</si>
  <si>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</si>
  <si>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</si>
  <si>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</si>
  <si>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</si>
  <si>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</si>
  <si>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</si>
  <si>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</si>
  <si>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</si>
  <si>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</si>
  <si>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</si>
  <si>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</si>
  <si>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</si>
  <si>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</si>
  <si>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</si>
  <si>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</si>
  <si>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</si>
  <si>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</si>
  <si>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</si>
  <si>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</si>
  <si>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</si>
  <si>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</si>
  <si>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</si>
  <si>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</si>
  <si>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</si>
  <si>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</si>
  <si>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</si>
  <si>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</si>
  <si>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</si>
  <si>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</si>
  <si>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</si>
  <si>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</si>
  <si>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</si>
  <si>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</si>
  <si>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</si>
  <si>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</si>
  <si>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</si>
  <si>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</si>
  <si>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</si>
  <si>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</si>
  <si>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</si>
  <si>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</si>
  <si>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</si>
  <si>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</si>
  <si>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</si>
  <si>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</si>
  <si>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</si>
  <si>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</si>
  <si>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</si>
  <si>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</si>
  <si>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</si>
  <si>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</si>
  <si>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</si>
  <si>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</si>
  <si>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</si>
  <si>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</si>
  <si>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</si>
  <si>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</si>
  <si>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</si>
  <si>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</si>
  <si>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</si>
  <si>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</si>
  <si>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</si>
  <si>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</si>
  <si>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</si>
  <si>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</si>
  <si>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</si>
  <si>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</si>
  <si>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</si>
  <si>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</si>
  <si>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</si>
  <si>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</si>
  <si>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</si>
  <si>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</si>
  <si>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</si>
  <si>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</si>
  <si>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</si>
  <si>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</si>
  <si>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</si>
  <si>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</si>
  <si>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</si>
  <si>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</si>
  <si>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</si>
  <si>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</si>
  <si>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</si>
  <si>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</si>
  <si>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</si>
  <si>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</si>
  <si>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</si>
  <si>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</si>
  <si>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</si>
  <si>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</si>
  <si>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</si>
  <si>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</si>
  <si>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</si>
  <si>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</si>
  <si>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</si>
  <si>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</si>
  <si>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</si>
  <si>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</si>
  <si>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</si>
  <si>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</si>
  <si>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</si>
  <si>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</si>
  <si>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</si>
  <si>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</si>
  <si>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</si>
  <si>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</si>
  <si>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</si>
  <si>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</si>
  <si>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</si>
  <si>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</si>
  <si>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</si>
  <si>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</si>
  <si>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</si>
  <si>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</si>
  <si>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</si>
  <si>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</si>
  <si>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</si>
  <si>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</si>
  <si>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</si>
  <si>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</si>
  <si>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</si>
  <si>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</si>
  <si>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</si>
  <si>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</si>
  <si>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</si>
  <si>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</si>
  <si>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</si>
  <si>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</si>
  <si>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</si>
  <si>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</si>
  <si>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</si>
  <si>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</si>
  <si>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</si>
  <si>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</si>
  <si>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</si>
  <si>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</si>
  <si>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</si>
  <si>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</si>
  <si>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</si>
  <si>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</si>
  <si>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</si>
  <si>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</si>
  <si>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</si>
  <si>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</si>
  <si>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</si>
  <si>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</si>
  <si>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</si>
  <si>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</si>
  <si>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</si>
  <si>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</si>
  <si>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</si>
  <si>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</si>
  <si>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</si>
  <si>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</si>
  <si>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</si>
  <si>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</si>
  <si>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</si>
  <si>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</si>
  <si>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</si>
  <si>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</si>
  <si>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</si>
  <si>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</si>
  <si>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</si>
  <si>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</si>
  <si>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</si>
  <si>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</si>
  <si>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</si>
  <si>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</si>
  <si>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</si>
  <si>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</si>
  <si>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</si>
  <si>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</si>
  <si>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</si>
  <si>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</si>
  <si>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</si>
  <si>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</si>
  <si>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</si>
  <si>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</si>
  <si>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</si>
  <si>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</si>
  <si>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</si>
  <si>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</si>
  <si>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</si>
  <si>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</si>
  <si>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</si>
  <si>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</si>
  <si>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</si>
  <si>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</si>
  <si>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</si>
  <si>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</si>
  <si>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</si>
  <si>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</si>
  <si>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</si>
  <si>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</si>
  <si>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</si>
  <si>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</si>
  <si>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</si>
  <si>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</si>
  <si>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</si>
  <si>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</si>
  <si>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</si>
  <si>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</si>
  <si>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</si>
  <si>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</si>
  <si>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</si>
  <si>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</si>
  <si>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</si>
  <si>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</si>
  <si>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</si>
  <si>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</si>
  <si>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</si>
  <si>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</si>
  <si>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</si>
  <si>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</si>
  <si>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</si>
  <si>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</si>
  <si>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</si>
  <si>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</si>
  <si>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</si>
  <si>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</si>
  <si>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</si>
  <si>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</si>
  <si>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</si>
  <si>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</si>
  <si>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</si>
  <si>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</si>
  <si>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</si>
  <si>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</si>
  <si>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</si>
  <si>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</si>
  <si>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</si>
  <si>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</si>
  <si>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</si>
  <si>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</si>
  <si>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</si>
  <si>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</si>
  <si>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</si>
  <si>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</si>
  <si>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</si>
  <si>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</si>
  <si>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</si>
  <si>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</si>
  <si>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</si>
  <si>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</si>
  <si>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</si>
  <si>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</si>
  <si>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</si>
  <si>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</si>
  <si>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</si>
  <si>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</si>
  <si>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</si>
  <si>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</si>
  <si>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</si>
  <si>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</si>
  <si>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</si>
  <si>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</si>
  <si>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</si>
  <si>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</si>
  <si>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</si>
  <si>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</si>
  <si>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</si>
  <si>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</si>
  <si>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</si>
  <si>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</si>
  <si>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</si>
  <si>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</si>
  <si>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</si>
  <si>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</si>
  <si>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</si>
  <si>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</si>
  <si>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</si>
  <si>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</si>
  <si>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</si>
  <si>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</si>
  <si>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</si>
  <si>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</si>
  <si>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</si>
  <si>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</si>
  <si>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</si>
  <si>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</si>
  <si>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</si>
  <si>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</si>
  <si>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</si>
  <si>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</si>
  <si>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</si>
  <si>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</si>
  <si>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</si>
  <si>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</si>
  <si>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</si>
  <si>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</si>
  <si>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</si>
  <si>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</si>
  <si>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</si>
  <si>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</si>
  <si>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</si>
  <si>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</si>
  <si>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</si>
  <si>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</si>
  <si>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</si>
  <si>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</si>
  <si>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</si>
  <si>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</si>
  <si>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</si>
  <si>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</si>
  <si>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</si>
  <si>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</si>
  <si>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</si>
  <si>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</si>
  <si>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</si>
  <si>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</si>
  <si>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</si>
  <si>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</si>
  <si>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</si>
  <si>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</si>
  <si>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</si>
  <si>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</si>
  <si>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</si>
  <si>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</si>
  <si>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</si>
  <si>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</si>
  <si>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</si>
  <si>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</si>
  <si>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</si>
  <si>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</si>
  <si>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</si>
  <si>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</si>
  <si>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</si>
  <si>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</si>
  <si>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</si>
  <si>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</si>
  <si>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</si>
  <si>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</si>
  <si>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</si>
  <si>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</si>
  <si>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</si>
  <si>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</si>
  <si>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</si>
  <si>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</si>
  <si>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</si>
  <si>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</si>
  <si>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</si>
  <si>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</si>
  <si>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</si>
  <si>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</si>
  <si>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</si>
  <si>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</si>
  <si>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</si>
  <si>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</si>
  <si>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</si>
  <si>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</si>
  <si>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</si>
  <si>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</si>
  <si>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</si>
  <si>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</si>
  <si>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</si>
  <si>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</si>
  <si>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</si>
  <si>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</si>
  <si>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</si>
  <si>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</si>
  <si>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</si>
  <si>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</si>
  <si>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</si>
  <si>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</si>
  <si>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</si>
  <si>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</si>
  <si>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</si>
  <si>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</si>
  <si>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</si>
  <si>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</si>
  <si>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</si>
  <si>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</si>
  <si>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</si>
  <si>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</si>
  <si>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</si>
  <si>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</si>
  <si>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</si>
  <si>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</si>
  <si>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</si>
  <si>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</si>
  <si>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</si>
  <si>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</si>
  <si>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</si>
  <si>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</si>
  <si>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</si>
  <si>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</si>
  <si>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</si>
  <si>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</si>
  <si>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</si>
  <si>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</si>
  <si>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</si>
  <si>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</si>
  <si>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</si>
  <si>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</si>
  <si>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</si>
  <si>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</si>
  <si>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</si>
  <si>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</si>
  <si>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</si>
  <si>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</si>
  <si>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</si>
  <si>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</si>
  <si>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</si>
  <si>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</si>
  <si>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</si>
  <si>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</si>
  <si>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</si>
  <si>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</si>
  <si>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</si>
  <si>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</si>
  <si>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</si>
  <si>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</si>
  <si>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</si>
  <si>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</si>
  <si>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</si>
  <si>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</si>
  <si>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</si>
  <si>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</si>
  <si>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</si>
  <si>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</si>
  <si>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</si>
  <si>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</si>
  <si>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</si>
  <si>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</si>
  <si>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</si>
  <si>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</si>
  <si>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</si>
  <si>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</si>
  <si>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</si>
  <si>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</si>
  <si>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</si>
  <si>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</si>
  <si>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</si>
  <si>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</si>
  <si>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</si>
  <si>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</si>
  <si>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</si>
  <si>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</si>
  <si>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</si>
  <si>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</si>
  <si>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</si>
  <si>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</si>
  <si>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</si>
  <si>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</si>
  <si>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</si>
  <si>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</si>
  <si>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</si>
  <si>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</si>
  <si>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</si>
  <si>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</si>
  <si>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</si>
  <si>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</si>
  <si>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</si>
  <si>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</si>
  <si>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</si>
  <si>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</si>
  <si>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</si>
  <si>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</si>
  <si>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</si>
  <si>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</si>
  <si>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</si>
  <si>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</si>
  <si>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</si>
  <si>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</si>
  <si>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</si>
  <si>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</si>
  <si>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</si>
  <si>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</si>
  <si>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</si>
  <si>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</si>
  <si>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</si>
  <si>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</si>
  <si>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</si>
  <si>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</si>
  <si>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</si>
  <si>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</si>
  <si>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</si>
  <si>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</si>
  <si>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</si>
  <si>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</si>
  <si>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</si>
  <si>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</si>
  <si>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</si>
  <si>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</si>
  <si>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</si>
  <si>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</si>
  <si>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</si>
  <si>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</si>
  <si>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</si>
  <si>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</si>
  <si>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</si>
  <si>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</si>
  <si>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</si>
  <si>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</si>
  <si>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</si>
  <si>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</si>
  <si>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</si>
  <si>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</si>
  <si>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</si>
  <si>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</si>
  <si>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</si>
  <si>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</si>
  <si>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</si>
  <si>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</si>
  <si>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</si>
  <si>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</si>
  <si>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</si>
  <si>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</si>
  <si>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</si>
  <si>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</si>
  <si>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</si>
  <si>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</si>
  <si>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</si>
  <si>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</si>
  <si>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</si>
  <si>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</si>
  <si>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</si>
  <si>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</si>
  <si>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</si>
  <si>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</si>
  <si>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</si>
  <si>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</si>
  <si>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</si>
  <si>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</si>
  <si>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</si>
  <si>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</si>
  <si>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</si>
  <si>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</si>
  <si>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</si>
  <si>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</si>
  <si>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</si>
  <si>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</si>
  <si>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</si>
  <si>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</si>
  <si>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</si>
  <si>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</si>
  <si>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</si>
  <si>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</si>
  <si>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</si>
  <si>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</si>
  <si>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</si>
  <si>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</si>
  <si>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</si>
  <si>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</si>
  <si>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</si>
  <si>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</si>
  <si>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</si>
  <si>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</si>
  <si>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</si>
  <si>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</si>
  <si>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</si>
  <si>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</si>
  <si>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</si>
  <si>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</si>
  <si>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</si>
  <si>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</si>
  <si>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</si>
  <si>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</si>
  <si>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</si>
  <si>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</si>
  <si>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</si>
  <si>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</si>
  <si>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</si>
  <si>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</si>
  <si>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</si>
  <si>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</si>
  <si>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</si>
  <si>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</si>
  <si>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</si>
  <si>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</si>
  <si>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</si>
  <si>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</si>
  <si>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</si>
  <si>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</si>
  <si>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</si>
  <si>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</si>
  <si>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</si>
  <si>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</si>
  <si>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</si>
  <si>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</si>
  <si>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</si>
  <si>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</si>
  <si>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</si>
  <si>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</si>
  <si>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</si>
  <si>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</si>
  <si>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</si>
  <si>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</si>
  <si>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</si>
  <si>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</si>
  <si>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</si>
  <si>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</si>
  <si>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</si>
  <si>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</si>
  <si>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</si>
  <si>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</si>
  <si>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</si>
  <si>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</si>
  <si>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</si>
  <si>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</si>
  <si>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</si>
  <si>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</si>
  <si>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</si>
  <si>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</si>
  <si>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</si>
  <si>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</si>
  <si>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</si>
  <si>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</si>
  <si>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</si>
  <si>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</si>
  <si>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</si>
  <si>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</si>
  <si>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</si>
  <si>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</si>
  <si>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</si>
  <si>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</si>
  <si>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</si>
  <si>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</si>
  <si>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</si>
  <si>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</si>
  <si>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</si>
  <si>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</si>
  <si>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</si>
  <si>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</si>
  <si>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</si>
  <si>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</si>
  <si>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</si>
  <si>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</si>
  <si>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</si>
  <si>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</si>
  <si>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</si>
  <si>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</si>
  <si>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</si>
  <si>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</si>
  <si>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</si>
  <si>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</si>
  <si>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</si>
  <si>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</si>
  <si>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</si>
  <si>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</si>
  <si>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</si>
  <si>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</si>
  <si>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</si>
  <si>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</si>
  <si>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</si>
  <si>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</si>
  <si>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</si>
  <si>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</si>
  <si>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</si>
  <si>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</si>
  <si>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</si>
  <si>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</si>
  <si>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</si>
  <si>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</si>
  <si>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</si>
  <si>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</si>
  <si>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</si>
  <si>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</si>
  <si>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</si>
  <si>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</si>
  <si>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</si>
  <si>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</si>
  <si>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</si>
  <si>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</si>
  <si>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</si>
  <si>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</si>
  <si>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</si>
  <si>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</si>
  <si>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</si>
  <si>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</si>
  <si>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</si>
  <si>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</si>
  <si>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</si>
  <si>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</si>
  <si>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</si>
  <si>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</si>
  <si>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</si>
  <si>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</si>
  <si>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</si>
  <si>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</si>
  <si>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</si>
  <si>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</si>
  <si>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</si>
  <si>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</si>
  <si>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</si>
  <si>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</si>
  <si>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</si>
  <si>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</si>
  <si>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</si>
  <si>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</si>
  <si>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</si>
  <si>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</si>
  <si>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</si>
  <si>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</si>
  <si>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</si>
  <si>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</si>
  <si>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</si>
  <si>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</si>
  <si>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</si>
  <si>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</si>
  <si>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</si>
  <si>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</si>
  <si>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</si>
  <si>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</si>
  <si>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</si>
  <si>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</si>
  <si>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</si>
  <si>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</si>
  <si>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</si>
  <si>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</si>
  <si>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</si>
  <si>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</si>
  <si>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</si>
  <si>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</si>
  <si>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</si>
  <si>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</si>
  <si>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</si>
  <si>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</si>
  <si>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</si>
  <si>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</si>
  <si>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</si>
  <si>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</si>
  <si>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</si>
  <si>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</si>
  <si>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</si>
  <si>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</si>
  <si>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</si>
  <si>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</si>
  <si>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</si>
  <si>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</si>
  <si>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</si>
  <si>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</si>
  <si>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</si>
  <si>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</si>
  <si>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</si>
  <si>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</si>
  <si>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</si>
  <si>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</si>
  <si>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</si>
  <si>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</si>
  <si>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</si>
  <si>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</si>
  <si>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</si>
  <si>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</si>
  <si>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</si>
  <si>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</si>
  <si>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</si>
  <si>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</si>
  <si>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</si>
  <si>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</si>
  <si>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</si>
  <si>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</si>
  <si>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</si>
  <si>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</si>
  <si>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</si>
  <si>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</si>
  <si>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</si>
  <si>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</si>
  <si>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</si>
  <si>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</si>
  <si>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</si>
  <si>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</si>
  <si>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</si>
  <si>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</si>
  <si>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</si>
  <si>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</si>
  <si>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</si>
  <si>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</si>
  <si>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</si>
  <si>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</si>
  <si>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</si>
  <si>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</si>
  <si>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</si>
  <si>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</si>
  <si>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</si>
  <si>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</si>
  <si>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</si>
  <si>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</si>
  <si>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</si>
  <si>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</si>
  <si>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</si>
  <si>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</si>
  <si>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</si>
  <si>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</si>
  <si>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</si>
  <si>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</si>
  <si>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</si>
  <si>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</si>
  <si>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</si>
  <si>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</si>
  <si>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</si>
  <si>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</si>
  <si>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</si>
  <si>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</si>
  <si>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</si>
  <si>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</si>
  <si>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</si>
  <si>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</si>
  <si>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</si>
  <si>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</si>
  <si>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</si>
  <si>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</si>
  <si>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</si>
  <si>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</si>
  <si>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</si>
  <si>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</si>
  <si>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</si>
  <si>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</si>
  <si>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</si>
  <si>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</si>
  <si>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</si>
  <si>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</si>
  <si>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</si>
  <si>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</si>
  <si>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</si>
  <si>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</si>
  <si>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</si>
  <si>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</si>
  <si>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</si>
  <si>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</si>
  <si>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</si>
  <si>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</si>
  <si>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</si>
  <si>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</si>
  <si>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</si>
  <si>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</si>
  <si>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</si>
  <si>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</si>
  <si>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</si>
  <si>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</si>
  <si>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</si>
  <si>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</si>
  <si>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</si>
  <si>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</si>
  <si>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</si>
  <si>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</si>
  <si>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</si>
  <si>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</si>
  <si>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</si>
  <si>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</si>
  <si>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</si>
  <si>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</si>
  <si>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</si>
  <si>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</si>
  <si>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</si>
  <si>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</si>
  <si>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</si>
  <si>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</si>
  <si>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</si>
  <si>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</si>
  <si>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</si>
  <si>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</si>
  <si>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</si>
  <si>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</si>
  <si>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</si>
  <si>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</si>
  <si>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</si>
  <si>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</si>
  <si>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</si>
  <si>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</si>
  <si>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</si>
  <si>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</si>
  <si>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</si>
  <si>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</si>
  <si>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</si>
  <si>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</si>
  <si>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</si>
  <si>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</si>
  <si>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</si>
  <si>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</si>
  <si>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</si>
  <si>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</si>
  <si>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</si>
  <si>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</si>
  <si>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</si>
  <si>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</si>
  <si>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</si>
  <si>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</si>
  <si>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</si>
  <si>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</si>
  <si>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</si>
  <si>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</si>
  <si>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</si>
  <si>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</si>
  <si>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</si>
  <si>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</si>
  <si>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</si>
  <si>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</si>
  <si>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</si>
  <si>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</si>
  <si>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</si>
  <si>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</si>
  <si>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</si>
  <si>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</si>
  <si>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</si>
  <si>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</si>
  <si>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</si>
  <si>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</si>
  <si>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</si>
  <si>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</si>
  <si>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</si>
  <si>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</si>
  <si>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</si>
  <si>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</si>
  <si>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</si>
  <si>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</si>
  <si>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</si>
  <si>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</si>
  <si>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</si>
  <si>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</si>
  <si>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</si>
  <si>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</si>
  <si>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</si>
  <si>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</si>
  <si>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</si>
  <si>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</si>
  <si>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</si>
  <si>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</si>
  <si>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</si>
  <si>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</si>
  <si>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</si>
  <si>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</si>
  <si>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</si>
  <si>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</si>
  <si>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</si>
  <si>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</si>
  <si>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</si>
  <si>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</si>
  <si>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</si>
  <si>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</si>
  <si>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</si>
  <si>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</si>
  <si>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</si>
  <si>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</si>
  <si>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</si>
  <si>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</si>
  <si>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</si>
  <si>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</si>
  <si>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</si>
  <si>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</si>
  <si>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</si>
  <si>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</si>
  <si>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</si>
  <si>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</si>
  <si>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</si>
  <si>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</si>
  <si>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</si>
  <si>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</si>
  <si>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</si>
  <si>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</si>
  <si>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</si>
  <si>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</si>
  <si>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</si>
  <si>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</si>
  <si>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</si>
  <si>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</si>
  <si>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</si>
  <si>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</si>
  <si>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</si>
  <si>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</si>
  <si>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</si>
  <si>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</si>
  <si>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</si>
  <si>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</si>
  <si>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</si>
  <si>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</si>
  <si>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</si>
  <si>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</si>
  <si>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</si>
  <si>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</si>
  <si>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</si>
  <si>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</si>
  <si>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</si>
  <si>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</si>
  <si>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</si>
  <si>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</si>
  <si>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</si>
  <si>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</si>
  <si>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</si>
  <si>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</si>
  <si>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</si>
  <si>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</si>
  <si>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</si>
  <si>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</si>
  <si>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</si>
  <si>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</si>
  <si>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</si>
  <si>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</si>
  <si>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</si>
  <si>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</si>
  <si>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</si>
  <si>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</si>
  <si>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</si>
  <si>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</si>
  <si>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</si>
  <si>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</si>
  <si>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</si>
  <si>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</si>
  <si>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</si>
  <si>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</si>
  <si>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</si>
  <si>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</si>
  <si>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</si>
  <si>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</si>
  <si>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</si>
  <si>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</si>
  <si>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</si>
  <si>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</si>
  <si>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</si>
  <si>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</si>
  <si>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</si>
  <si>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</si>
  <si>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</si>
  <si>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</si>
  <si>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</si>
  <si>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</si>
  <si>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</si>
  <si>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</si>
  <si>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</si>
  <si>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</si>
  <si>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</si>
  <si>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</si>
  <si>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</si>
  <si>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</si>
  <si>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</si>
  <si>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</si>
  <si>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</si>
  <si>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</si>
  <si>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</si>
  <si>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</si>
  <si>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</si>
  <si>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</si>
  <si>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</si>
  <si>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</si>
  <si>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</si>
  <si>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</si>
  <si>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</si>
  <si>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</si>
  <si>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</si>
  <si>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</si>
  <si>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</si>
  <si>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</si>
  <si>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</si>
  <si>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</si>
  <si>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</si>
  <si>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</si>
  <si>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</si>
  <si>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</si>
  <si>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</si>
  <si>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</si>
  <si>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</si>
  <si>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</si>
  <si>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</si>
  <si>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</si>
  <si>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</si>
  <si>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</si>
  <si>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</si>
  <si>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</si>
  <si>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</si>
  <si>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</si>
  <si>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</si>
  <si>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</si>
  <si>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</si>
  <si>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</si>
  <si>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</si>
  <si>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</si>
  <si>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</si>
  <si>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</si>
  <si>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</si>
  <si>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</si>
  <si>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</si>
  <si>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</si>
  <si>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</si>
  <si>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</si>
  <si>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</si>
  <si>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</si>
  <si>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</si>
  <si>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</si>
  <si>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</si>
  <si>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</si>
  <si>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</si>
  <si>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</si>
  <si>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</si>
  <si>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</si>
  <si>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</si>
  <si>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</si>
  <si>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</si>
  <si>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</si>
  <si>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</si>
  <si>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</si>
  <si>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</si>
  <si>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</si>
  <si>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</si>
  <si>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</si>
  <si>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</si>
  <si>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</si>
  <si>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</si>
  <si>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</si>
  <si>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</si>
  <si>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</si>
  <si>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</si>
  <si>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</si>
  <si>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</si>
  <si>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</si>
  <si>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</si>
  <si>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</si>
  <si>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</si>
  <si>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</si>
  <si>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</si>
  <si>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</si>
  <si>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</si>
  <si>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</si>
  <si>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</si>
  <si>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</si>
  <si>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</si>
  <si>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</si>
  <si>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</si>
  <si>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</si>
  <si>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</si>
  <si>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</si>
  <si>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</si>
  <si>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</si>
  <si>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</si>
  <si>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</si>
  <si>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</si>
  <si>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</si>
  <si>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</si>
  <si>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</si>
  <si>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</si>
  <si>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</si>
  <si>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</si>
  <si>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</si>
  <si>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</si>
  <si>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</si>
  <si>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</si>
  <si>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</si>
  <si>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</si>
  <si>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</si>
  <si>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</si>
  <si>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</si>
  <si>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</si>
  <si>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</si>
  <si>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</si>
  <si>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</si>
  <si>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</si>
  <si>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</si>
  <si>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</si>
  <si>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</si>
  <si>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</si>
  <si>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</si>
  <si>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</si>
  <si>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</si>
  <si>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</si>
  <si>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</si>
  <si>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</si>
  <si>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</si>
  <si>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</si>
  <si>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</si>
  <si>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</si>
  <si>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</si>
  <si>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</si>
  <si>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</si>
  <si>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</si>
  <si>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</si>
  <si>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</si>
  <si>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</si>
  <si>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</si>
  <si>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</si>
  <si>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</si>
  <si>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</si>
  <si>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</si>
  <si>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</si>
  <si>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</si>
  <si>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</si>
  <si>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</si>
  <si>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</si>
  <si>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</si>
  <si>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</si>
  <si>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</si>
  <si>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</si>
  <si>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</si>
  <si>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</si>
  <si>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</si>
  <si>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</si>
  <si>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</si>
  <si>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</si>
  <si>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</si>
  <si>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</si>
  <si>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</si>
  <si>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</si>
  <si>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</si>
  <si>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</si>
  <si>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</si>
  <si>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</si>
  <si>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</si>
  <si>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</si>
  <si>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</si>
  <si>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</si>
  <si>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</si>
  <si>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</si>
  <si>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</si>
  <si>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</si>
  <si>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</si>
  <si>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</si>
  <si>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</si>
  <si>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</si>
  <si>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</si>
  <si>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</si>
  <si>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</si>
  <si>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</si>
  <si>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</si>
  <si>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</si>
  <si>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</si>
  <si>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</si>
  <si>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</si>
  <si>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</si>
  <si>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</si>
  <si>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</si>
  <si>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</si>
  <si>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</si>
  <si>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</si>
  <si>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</si>
  <si>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</si>
  <si>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</si>
  <si>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</si>
  <si>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</si>
  <si>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</si>
  <si>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</si>
  <si>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</si>
  <si>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</si>
  <si>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</si>
  <si>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</si>
  <si>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</si>
  <si>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</si>
  <si>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</si>
  <si>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</si>
  <si>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</si>
  <si>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</si>
  <si>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</si>
  <si>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</si>
  <si>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</si>
  <si>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</si>
  <si>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</si>
  <si>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</si>
  <si>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</si>
  <si>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</si>
  <si>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</si>
  <si>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</si>
  <si>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</si>
  <si>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</si>
  <si>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</si>
  <si>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</si>
  <si>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</si>
  <si>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</si>
  <si>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</si>
  <si>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</si>
  <si>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</si>
  <si>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</si>
  <si>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</si>
  <si>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</si>
  <si>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</si>
  <si>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</si>
  <si>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</si>
  <si>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</si>
  <si>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</si>
  <si>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</si>
  <si>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</si>
  <si>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</si>
  <si>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</si>
  <si>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</si>
  <si>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</si>
  <si>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</si>
  <si>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</si>
  <si>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</si>
  <si>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</si>
  <si>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</si>
  <si>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</si>
  <si>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</si>
  <si>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</si>
  <si>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</si>
  <si>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</si>
  <si>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</si>
  <si>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</si>
  <si>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</si>
  <si>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</si>
  <si>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</si>
  <si>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</si>
  <si>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</si>
  <si>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</si>
  <si>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</si>
  <si>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</si>
  <si>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</si>
  <si>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</si>
  <si>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</si>
  <si>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</si>
  <si>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</si>
  <si>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</si>
  <si>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</si>
  <si>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</si>
  <si>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</si>
  <si>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</si>
  <si>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</si>
  <si>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</si>
  <si>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</si>
  <si>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</si>
  <si>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</si>
  <si>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</si>
  <si>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</si>
  <si>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</si>
  <si>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</si>
  <si>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</si>
  <si>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</si>
  <si>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</si>
  <si>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</si>
  <si>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</si>
  <si>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</si>
  <si>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</si>
  <si>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</si>
  <si>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</si>
  <si>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</si>
  <si>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</si>
  <si>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</si>
  <si>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</si>
  <si>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</si>
  <si>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</si>
  <si>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</si>
  <si>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</si>
  <si>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</si>
  <si>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</si>
  <si>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</si>
  <si>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</si>
  <si>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</si>
  <si>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</si>
  <si>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</si>
  <si>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</si>
  <si>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</si>
  <si>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</si>
  <si>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</si>
  <si>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</si>
  <si>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</si>
  <si>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</si>
  <si>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</si>
  <si>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</si>
  <si>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</si>
  <si>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</si>
  <si>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</si>
  <si>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</si>
  <si>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</si>
  <si>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</si>
  <si>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</si>
  <si>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</si>
  <si>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</si>
  <si>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</si>
  <si>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</si>
  <si>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</si>
  <si>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</si>
  <si>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</si>
  <si>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</si>
  <si>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</si>
  <si>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</si>
  <si>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</si>
  <si>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</si>
  <si>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</si>
  <si>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</si>
  <si>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</si>
  <si>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</si>
  <si>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</si>
  <si>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</si>
  <si>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</si>
  <si>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</si>
  <si>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</si>
  <si>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</si>
  <si>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</si>
  <si>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</si>
  <si>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</si>
  <si>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</si>
  <si>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</si>
  <si>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</si>
  <si>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</si>
  <si>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</si>
  <si>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</si>
  <si>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</si>
  <si>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</si>
  <si>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</si>
  <si>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</si>
  <si>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</si>
  <si>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</si>
  <si>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</si>
  <si>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</si>
  <si>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</si>
  <si>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</si>
  <si>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</si>
  <si>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</si>
  <si>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</si>
  <si>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</si>
  <si>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</si>
  <si>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</si>
  <si>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</si>
  <si>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</si>
  <si>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</si>
  <si>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</si>
  <si>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</si>
  <si>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</si>
  <si>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</si>
  <si>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</si>
  <si>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</si>
  <si>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</si>
  <si>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</si>
  <si>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</si>
  <si>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</si>
  <si>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</si>
  <si>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</si>
  <si>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</si>
  <si>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</si>
  <si>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</si>
  <si>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</si>
  <si>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</si>
  <si>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</si>
  <si>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</si>
  <si>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</si>
  <si>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</si>
  <si>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</si>
  <si>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</si>
  <si>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</si>
  <si>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</si>
  <si>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</si>
  <si>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</si>
  <si>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</si>
  <si>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</si>
  <si>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</si>
  <si>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</si>
  <si>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</si>
  <si>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</si>
  <si>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</si>
  <si>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</si>
  <si>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</si>
  <si>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</si>
  <si>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</si>
  <si>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</si>
  <si>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</si>
  <si>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</si>
  <si>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</si>
  <si>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</si>
  <si>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</si>
  <si>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</si>
  <si>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</si>
  <si>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</si>
  <si>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</si>
  <si>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</si>
  <si>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</si>
  <si>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</si>
  <si>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</si>
  <si>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</si>
  <si>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</si>
  <si>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</si>
  <si>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</si>
  <si>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</si>
  <si>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</si>
  <si>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</si>
  <si>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</si>
  <si>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</si>
  <si>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</si>
  <si>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</si>
  <si>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</si>
  <si>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</si>
  <si>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</si>
  <si>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</si>
  <si>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</si>
  <si>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</si>
  <si>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</si>
  <si>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</si>
  <si>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</si>
  <si>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</si>
  <si>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</si>
  <si>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</si>
  <si>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</si>
  <si>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</si>
  <si>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</si>
  <si>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</si>
  <si>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</si>
  <si>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</si>
  <si>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</si>
  <si>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</si>
  <si>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</si>
  <si>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</si>
  <si>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</si>
  <si>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</si>
  <si>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</si>
  <si>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</si>
  <si>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</si>
  <si>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</si>
  <si>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</si>
  <si>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</si>
  <si>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</si>
  <si>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</si>
  <si>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</si>
  <si>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</si>
  <si>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</si>
  <si>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</si>
  <si>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</si>
  <si>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</si>
  <si>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</si>
  <si>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</si>
  <si>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</si>
  <si>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</si>
  <si>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</si>
  <si>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</si>
  <si>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</si>
  <si>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</si>
  <si>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</si>
  <si>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</si>
  <si>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</si>
  <si>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</si>
  <si>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</si>
  <si>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</si>
  <si>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</si>
  <si>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</si>
  <si>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</si>
  <si>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</si>
  <si>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</si>
  <si>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</si>
  <si>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</si>
  <si>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</si>
  <si>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</si>
  <si>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</si>
  <si>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</si>
  <si>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</si>
  <si>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</si>
  <si>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</si>
  <si>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</si>
  <si>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</si>
  <si>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</si>
  <si>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</si>
  <si>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</si>
  <si>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</si>
  <si>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</si>
  <si>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</si>
  <si>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</si>
  <si>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</si>
  <si>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</si>
  <si>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</si>
  <si>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</si>
  <si>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</si>
  <si>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</si>
  <si>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</si>
  <si>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</si>
  <si>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</si>
  <si>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</si>
  <si>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</si>
  <si>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</si>
  <si>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</si>
  <si>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</si>
  <si>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</si>
  <si>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</si>
  <si>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</si>
  <si>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</si>
  <si>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</si>
  <si>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</si>
  <si>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</si>
  <si>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</si>
  <si>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</si>
  <si>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</si>
  <si>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</si>
  <si>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</si>
  <si>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</si>
  <si>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</si>
  <si>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</si>
  <si>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</si>
  <si>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</si>
  <si>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</si>
  <si>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</si>
  <si>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</si>
  <si>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</si>
  <si>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</si>
  <si>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</si>
  <si>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</si>
  <si>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</si>
  <si>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</si>
  <si>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</si>
  <si>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</si>
  <si>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</si>
  <si>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</si>
  <si>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</si>
  <si>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</si>
  <si>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</si>
  <si>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</si>
  <si>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</si>
  <si>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</si>
  <si>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</si>
  <si>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</si>
  <si>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</si>
  <si>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</si>
  <si>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</si>
  <si>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</si>
  <si>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</si>
  <si>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</si>
  <si>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</si>
  <si>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</si>
  <si>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</si>
  <si>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</si>
  <si>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</si>
  <si>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</si>
  <si>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</si>
  <si>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</si>
  <si>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</si>
  <si>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</si>
  <si>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</si>
  <si>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</si>
  <si>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</si>
  <si>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</si>
  <si>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</si>
  <si>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</si>
  <si>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</si>
  <si>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</si>
  <si>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</si>
  <si>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</si>
  <si>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</si>
  <si>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</si>
  <si>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</si>
  <si>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</si>
  <si>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</si>
  <si>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</si>
  <si>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</si>
  <si>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</si>
  <si>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</si>
  <si>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</si>
  <si>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</si>
  <si>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</si>
  <si>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</si>
  <si>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</si>
  <si>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</si>
  <si>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</si>
  <si>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</si>
  <si>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</si>
  <si>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</si>
  <si>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</si>
  <si>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</si>
  <si>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</si>
  <si>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</si>
  <si>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</si>
  <si>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</si>
  <si>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</si>
  <si>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</si>
  <si>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</si>
  <si>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</si>
  <si>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</si>
  <si>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</si>
  <si>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</si>
  <si>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</si>
  <si>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</si>
  <si>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</si>
  <si>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</si>
  <si>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</si>
  <si>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</si>
  <si>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</si>
  <si>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</si>
  <si>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</si>
  <si>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</si>
  <si>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</si>
  <si>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</si>
  <si>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</si>
  <si>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</si>
  <si>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</si>
  <si>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</si>
  <si>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</si>
  <si>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</si>
  <si>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</si>
  <si>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</si>
  <si>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</si>
  <si>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</si>
  <si>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</si>
  <si>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</si>
  <si>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</si>
  <si>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</si>
  <si>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</si>
  <si>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</si>
  <si>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</si>
  <si>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</si>
  <si>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</si>
  <si>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</si>
  <si>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</si>
  <si>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</si>
  <si>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</si>
  <si>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</si>
  <si>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</si>
  <si>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</si>
  <si>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</si>
  <si>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</si>
  <si>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</si>
  <si>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</si>
  <si>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</si>
  <si>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</si>
  <si>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</si>
  <si>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</si>
  <si>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</si>
  <si>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</si>
  <si>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</si>
  <si>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</si>
  <si>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</si>
  <si>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</si>
  <si>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</si>
  <si>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</si>
  <si>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</si>
  <si>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</si>
  <si>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</si>
  <si>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</si>
  <si>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</si>
  <si>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</si>
  <si>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</si>
  <si>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</si>
  <si>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</si>
  <si>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</si>
  <si>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</si>
  <si>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</si>
  <si>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</si>
  <si>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</si>
  <si>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</si>
  <si>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</si>
  <si>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</si>
  <si>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</si>
  <si>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</si>
  <si>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</si>
  <si>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</si>
  <si>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</si>
  <si>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</si>
  <si>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</si>
  <si>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</si>
  <si>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</si>
  <si>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</si>
  <si>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</si>
  <si>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</si>
  <si>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</si>
  <si>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</si>
  <si>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</si>
  <si>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</si>
  <si>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</si>
  <si>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</si>
  <si>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</si>
  <si>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</si>
  <si>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</si>
  <si>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</si>
  <si>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</si>
  <si>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</si>
  <si>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</si>
  <si>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</si>
  <si>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</si>
  <si>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</si>
  <si>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</si>
  <si>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</si>
  <si>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</si>
  <si>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</si>
  <si>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</si>
  <si>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</si>
  <si>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</si>
  <si>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</si>
  <si>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</si>
  <si>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</si>
  <si>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</si>
  <si>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</si>
  <si>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</si>
  <si>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</si>
  <si>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</si>
  <si>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</si>
  <si>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</si>
  <si>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</si>
  <si>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</si>
  <si>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</si>
  <si>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</si>
  <si>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</si>
  <si>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</si>
  <si>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</si>
  <si>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</si>
  <si>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</si>
  <si>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</si>
  <si>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</si>
  <si>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</si>
  <si>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</si>
  <si>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</si>
  <si>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</si>
  <si>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</si>
  <si>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</si>
  <si>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</si>
  <si>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</si>
  <si>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</si>
  <si>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</si>
  <si>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</si>
  <si>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</si>
  <si>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</si>
  <si>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</si>
  <si>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</si>
  <si>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</si>
  <si>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</si>
  <si>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</si>
  <si>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</si>
  <si>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</si>
  <si>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</si>
  <si>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</si>
  <si>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</si>
  <si>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</si>
  <si>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</si>
  <si>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</si>
  <si>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</si>
  <si>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</si>
  <si>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</si>
  <si>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</si>
  <si>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</si>
  <si>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</si>
  <si>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</si>
  <si>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</si>
  <si>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</si>
  <si>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</si>
  <si>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</si>
  <si>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</si>
  <si>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</si>
  <si>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</si>
  <si>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</si>
  <si>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</si>
  <si>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</si>
  <si>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</si>
  <si>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</si>
  <si>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</si>
  <si>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</si>
  <si>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</si>
  <si>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</si>
  <si>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</si>
  <si>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</si>
  <si>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</si>
  <si>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</si>
  <si>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</si>
  <si>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</si>
  <si>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</si>
  <si>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</si>
  <si>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</si>
  <si>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</si>
  <si>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</si>
  <si>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</si>
  <si>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</si>
  <si>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</si>
  <si>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</si>
  <si>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</si>
  <si>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</si>
  <si>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</si>
  <si>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</si>
  <si>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</si>
  <si>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</si>
  <si>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</si>
  <si>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</si>
  <si>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</si>
  <si>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</si>
  <si>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</si>
  <si>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</si>
  <si>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</si>
  <si>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</si>
  <si>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</si>
  <si>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</si>
  <si>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</si>
  <si>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</si>
  <si>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</si>
  <si>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</si>
  <si>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</si>
  <si>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</si>
  <si>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</si>
  <si>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</si>
  <si>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</si>
  <si>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</si>
  <si>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</si>
  <si>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</si>
  <si>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</si>
  <si>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</si>
  <si>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</si>
  <si>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</si>
  <si>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</si>
  <si>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</si>
  <si>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</si>
  <si>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</si>
  <si>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</si>
  <si>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</si>
  <si>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</si>
  <si>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</si>
  <si>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</si>
  <si>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</si>
  <si>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</si>
  <si>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</si>
  <si>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</si>
  <si>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</si>
  <si>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</si>
  <si>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</si>
  <si>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</si>
  <si>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</si>
  <si>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</si>
  <si>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</si>
  <si>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</si>
  <si>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</si>
  <si>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</si>
  <si>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</si>
  <si>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</si>
  <si>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</si>
  <si>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</si>
  <si>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</si>
  <si>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</si>
  <si>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</si>
  <si>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</si>
  <si>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</si>
  <si>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</si>
  <si>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</si>
  <si>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</si>
  <si>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</si>
  <si>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</si>
  <si>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</si>
  <si>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</si>
  <si>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</si>
  <si>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</si>
  <si>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</si>
  <si>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</si>
  <si>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</si>
  <si>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</si>
  <si>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</si>
  <si>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</si>
  <si>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</si>
  <si>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</si>
  <si>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</si>
  <si>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</si>
  <si>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</si>
  <si>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</si>
  <si>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</si>
  <si>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</si>
  <si>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</si>
  <si>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</si>
  <si>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</si>
  <si>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</si>
  <si>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</si>
  <si>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</si>
  <si>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</si>
  <si>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</si>
  <si>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</si>
  <si>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</si>
  <si>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</si>
  <si>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</si>
  <si>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</si>
  <si>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</si>
  <si>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</si>
  <si>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</si>
  <si>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</si>
  <si>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</si>
  <si>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</si>
  <si>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</si>
  <si>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</si>
  <si>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</si>
  <si>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</si>
  <si>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</si>
  <si>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</si>
  <si>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</si>
  <si>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</si>
  <si>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</si>
  <si>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</si>
  <si>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</si>
  <si>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</si>
  <si>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</si>
  <si>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</si>
  <si>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</si>
  <si>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</si>
  <si>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</si>
  <si>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</si>
  <si>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</si>
  <si>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</si>
  <si>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</si>
  <si>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</si>
  <si>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</si>
  <si>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</si>
  <si>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</si>
  <si>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</si>
  <si>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</si>
  <si>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</si>
  <si>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</si>
  <si>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</si>
  <si>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</si>
  <si>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</si>
  <si>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</si>
  <si>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</si>
  <si>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</si>
  <si>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</si>
  <si>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</si>
  <si>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</si>
  <si>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</si>
  <si>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</si>
  <si>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</si>
  <si>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</si>
  <si>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</si>
  <si>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</si>
  <si>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</si>
  <si>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</si>
  <si>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</si>
  <si>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</si>
  <si>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</si>
  <si>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</si>
  <si>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</si>
  <si>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</si>
  <si>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</si>
  <si>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</si>
  <si>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</si>
  <si>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</si>
  <si>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</si>
  <si>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</si>
  <si>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</si>
  <si>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</si>
  <si>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</si>
  <si>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</si>
  <si>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</si>
  <si>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</si>
  <si>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</si>
  <si>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</si>
  <si>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</si>
  <si>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</si>
  <si>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</si>
  <si>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</si>
  <si>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</si>
  <si>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</si>
  <si>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</si>
  <si>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</si>
  <si>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</si>
  <si>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</si>
  <si>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</si>
  <si>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</si>
  <si>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</si>
  <si>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</si>
  <si>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</si>
  <si>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</si>
  <si>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</si>
  <si>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</si>
  <si>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</si>
  <si>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</si>
  <si>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</si>
  <si>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</si>
  <si>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</si>
  <si>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</si>
  <si>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</si>
  <si>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</si>
  <si>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</si>
  <si>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</si>
  <si>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</si>
  <si>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</si>
  <si>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</si>
  <si>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</si>
  <si>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</si>
  <si>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</si>
  <si>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</si>
  <si>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</si>
  <si>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</si>
  <si>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</si>
  <si>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</si>
  <si>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</si>
  <si>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</si>
  <si>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</si>
  <si>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</si>
  <si>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</si>
  <si>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</si>
  <si>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</si>
  <si>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</si>
  <si>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</si>
  <si>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</si>
  <si>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</si>
  <si>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</si>
  <si>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</si>
  <si>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</si>
  <si>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</si>
  <si>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</si>
  <si>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</si>
  <si>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</si>
  <si>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</si>
  <si>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</si>
  <si>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</si>
  <si>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</si>
  <si>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</si>
  <si>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</si>
  <si>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</si>
  <si>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</si>
  <si>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</si>
  <si>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</si>
  <si>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</si>
  <si>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</si>
  <si>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</si>
  <si>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</si>
  <si>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</si>
  <si>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</si>
  <si>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</si>
  <si>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</si>
  <si>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</si>
  <si>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</si>
  <si>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</si>
  <si>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</si>
  <si>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</si>
  <si>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</si>
  <si>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</si>
  <si>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</si>
  <si>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</si>
  <si>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</si>
  <si>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</si>
  <si>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</si>
  <si>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</si>
  <si>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</si>
  <si>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</si>
  <si>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</si>
  <si>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</si>
  <si>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</si>
  <si>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</si>
  <si>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</si>
  <si>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</si>
  <si>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</si>
  <si>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</si>
  <si>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</si>
  <si>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</si>
  <si>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</si>
  <si>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</si>
  <si>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</si>
  <si>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</si>
  <si>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</si>
  <si>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</si>
  <si>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</si>
  <si>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</si>
  <si>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</si>
  <si>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</si>
  <si>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</si>
  <si>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</si>
  <si>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</si>
  <si>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</si>
  <si>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</si>
  <si>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</si>
  <si>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</si>
  <si>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</si>
  <si>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</si>
  <si>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</si>
  <si>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</si>
  <si>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</si>
  <si>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</si>
  <si>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</si>
  <si>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</si>
  <si>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</si>
  <si>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</si>
  <si>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</si>
  <si>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</si>
  <si>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</si>
  <si>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</si>
  <si>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</si>
  <si>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</si>
  <si>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</si>
  <si>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</si>
  <si>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</si>
  <si>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</si>
  <si>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</si>
  <si>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</si>
  <si>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</si>
  <si>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</si>
  <si>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</si>
  <si>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</si>
  <si>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</si>
  <si>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</si>
  <si>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</si>
  <si>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</si>
  <si>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</si>
  <si>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</si>
  <si>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</si>
  <si>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</si>
  <si>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</si>
  <si>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</si>
  <si>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</si>
  <si>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</si>
  <si>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</si>
  <si>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</si>
  <si>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</si>
  <si>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</si>
  <si>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</si>
  <si>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</si>
  <si>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</si>
  <si>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</si>
  <si>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</si>
  <si>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</si>
  <si>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</si>
  <si>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</si>
  <si>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</si>
  <si>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</si>
  <si>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</si>
  <si>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</si>
  <si>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</si>
  <si>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</si>
  <si>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</si>
  <si>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</si>
  <si>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</si>
  <si>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</si>
  <si>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</si>
  <si>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</si>
  <si>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</si>
  <si>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</si>
  <si>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</si>
  <si>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</si>
  <si>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</si>
  <si>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</si>
  <si>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</si>
  <si>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</si>
  <si>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</si>
  <si>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</si>
  <si>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</si>
  <si>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</si>
  <si>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</si>
  <si>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</si>
  <si>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</si>
  <si>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</si>
  <si>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</si>
  <si>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</si>
  <si>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</si>
  <si>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</si>
  <si>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</si>
  <si>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</si>
  <si>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</si>
  <si>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</si>
  <si>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</si>
  <si>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</si>
  <si>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</si>
  <si>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</si>
  <si>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</si>
  <si>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</si>
  <si>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</si>
  <si>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</si>
  <si>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</si>
  <si>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</si>
  <si>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</si>
  <si>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</si>
  <si>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</si>
  <si>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</si>
  <si>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</si>
  <si>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</si>
  <si>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</si>
  <si>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</si>
  <si>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</si>
  <si>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</si>
  <si>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</si>
  <si>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</si>
  <si>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</si>
  <si>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</si>
  <si>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</si>
  <si>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</si>
  <si>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</si>
  <si>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</si>
  <si>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</si>
  <si>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</si>
  <si>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</si>
  <si>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</si>
  <si>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</si>
  <si>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</si>
  <si>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</si>
  <si>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</si>
  <si>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</si>
  <si>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</si>
  <si>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</si>
  <si>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</si>
  <si>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</si>
  <si>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</si>
  <si>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</si>
  <si>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</si>
  <si>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</si>
  <si>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</si>
  <si>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</si>
  <si>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</si>
  <si>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</si>
  <si>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</si>
  <si>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</si>
  <si>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</si>
  <si>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</si>
  <si>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</si>
  <si>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</si>
  <si>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</si>
  <si>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</si>
  <si>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</si>
  <si>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</si>
  <si>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</si>
  <si>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</si>
  <si>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</si>
  <si>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</si>
  <si>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</si>
  <si>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</si>
  <si>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</si>
  <si>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</si>
  <si>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</si>
  <si>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</si>
  <si>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</si>
  <si>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</si>
  <si>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</si>
  <si>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</si>
  <si>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</si>
  <si>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</si>
  <si>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</si>
  <si>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</si>
  <si>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</si>
  <si>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</si>
  <si>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</si>
  <si>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</si>
  <si>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</si>
  <si>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</si>
  <si>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</si>
  <si>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</si>
  <si>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</si>
  <si>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</si>
  <si>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</si>
  <si>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</si>
  <si>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</si>
  <si>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</si>
  <si>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</si>
  <si>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</si>
  <si>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</si>
  <si>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</si>
  <si>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</si>
  <si>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</si>
  <si>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</si>
  <si>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</si>
  <si>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</si>
  <si>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</si>
  <si>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</si>
  <si>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</si>
  <si>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</si>
  <si>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</si>
  <si>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</si>
  <si>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</si>
  <si>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</si>
  <si>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</si>
  <si>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</si>
  <si>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</si>
  <si>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</si>
  <si>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</si>
  <si>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</si>
  <si>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</si>
  <si>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</si>
  <si>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</si>
  <si>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</si>
  <si>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</si>
  <si>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</si>
  <si>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</si>
  <si>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</si>
  <si>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</si>
  <si>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</si>
  <si>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</si>
  <si>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</si>
  <si>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</si>
  <si>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</si>
  <si>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</si>
  <si>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</si>
  <si>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</si>
  <si>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</si>
  <si>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</si>
  <si>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</si>
  <si>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</si>
  <si>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</si>
  <si>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</si>
  <si>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</si>
  <si>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</si>
  <si>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</si>
  <si>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</si>
  <si>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</si>
  <si>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</si>
  <si>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</si>
  <si>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</si>
  <si>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</si>
  <si>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</si>
  <si>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</si>
  <si>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</si>
  <si>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</si>
  <si>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</si>
  <si>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</si>
  <si>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</si>
  <si>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</si>
  <si>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</si>
  <si>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</si>
  <si>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</si>
  <si>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</si>
  <si>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</si>
  <si>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</si>
  <si>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</si>
  <si>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</si>
  <si>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</si>
  <si>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</si>
  <si>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</si>
  <si>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</si>
  <si>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</si>
  <si>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</si>
  <si>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</si>
  <si>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</si>
  <si>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</si>
  <si>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</si>
  <si>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</si>
  <si>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</si>
  <si>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</si>
  <si>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</si>
  <si>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</si>
  <si>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</si>
  <si>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</si>
  <si>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</si>
  <si>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</si>
  <si>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</si>
  <si>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</si>
  <si>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</si>
  <si>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</si>
  <si>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</si>
  <si>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</si>
  <si>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</si>
  <si>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</si>
  <si>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</si>
  <si>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</si>
  <si>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</si>
  <si>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</si>
  <si>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</si>
  <si>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</si>
  <si>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</si>
  <si>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</si>
  <si>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</si>
  <si>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</si>
  <si>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</si>
  <si>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</si>
  <si>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</si>
  <si>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</si>
  <si>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</si>
  <si>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</si>
  <si>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</si>
  <si>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</si>
  <si>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</si>
  <si>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</si>
  <si>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</si>
  <si>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</si>
  <si>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</si>
  <si>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</si>
  <si>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</si>
  <si>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</si>
  <si>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</si>
  <si>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</si>
  <si>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</si>
  <si>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</si>
  <si>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</si>
  <si>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</si>
  <si>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</si>
  <si>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</si>
  <si>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</si>
  <si>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</si>
  <si>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</si>
  <si>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</si>
  <si>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</si>
  <si>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</si>
  <si>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</si>
  <si>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</si>
  <si>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</si>
  <si>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</si>
  <si>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</si>
  <si>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</si>
  <si>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</si>
  <si>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</si>
  <si>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</si>
  <si>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</si>
  <si>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</si>
  <si>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</si>
  <si>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</si>
  <si>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</si>
  <si>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</si>
  <si>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</si>
  <si>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</si>
  <si>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</si>
  <si>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</si>
  <si>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</si>
  <si>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</si>
  <si>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</si>
  <si>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</si>
  <si>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</si>
  <si>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</si>
  <si>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</si>
  <si>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</si>
  <si>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</si>
  <si>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</si>
  <si>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</si>
  <si>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</si>
  <si>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</si>
  <si>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</si>
  <si>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</si>
  <si>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</si>
  <si>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</si>
  <si>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</si>
  <si>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</si>
  <si>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</si>
  <si>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</si>
  <si>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</si>
  <si>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</si>
  <si>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</si>
  <si>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</si>
  <si>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</si>
  <si>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</si>
  <si>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</si>
  <si>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</si>
  <si>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</si>
  <si>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</si>
  <si>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</si>
  <si>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</si>
  <si>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</si>
  <si>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</si>
  <si>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</si>
  <si>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</si>
  <si>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</si>
  <si>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</si>
  <si>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</si>
  <si>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</si>
  <si>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</si>
  <si>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</si>
  <si>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</si>
  <si>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</si>
  <si>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</si>
  <si>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</si>
  <si>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</si>
  <si>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</si>
  <si>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</si>
  <si>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</si>
  <si>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</si>
  <si>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</si>
  <si>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</si>
  <si>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</si>
  <si>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</si>
  <si>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</si>
  <si>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</si>
  <si>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</si>
  <si>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</si>
  <si>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</si>
  <si>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</si>
  <si>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</si>
  <si>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</si>
  <si>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</si>
  <si>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</si>
  <si>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</si>
  <si>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</si>
  <si>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</si>
  <si>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</si>
  <si>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</si>
  <si>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</si>
  <si>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</si>
  <si>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</si>
  <si>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</si>
  <si>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</si>
  <si>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</si>
  <si>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</si>
  <si>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</si>
  <si>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</si>
  <si>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</si>
  <si>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</si>
  <si>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</si>
  <si>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</si>
  <si>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</si>
  <si>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</si>
  <si>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</si>
  <si>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</si>
  <si>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</si>
  <si>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</si>
  <si>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</si>
  <si>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</si>
  <si>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</si>
  <si>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</si>
  <si>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</si>
  <si>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</si>
  <si>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</si>
  <si>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</si>
  <si>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</si>
  <si>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</si>
  <si>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</si>
  <si>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</si>
  <si>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</si>
  <si>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</si>
  <si>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</si>
  <si>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</si>
  <si>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</si>
  <si>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</si>
  <si>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</si>
  <si>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</si>
  <si>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</si>
  <si>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</si>
  <si>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</si>
  <si>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</si>
  <si>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</si>
  <si>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</si>
  <si>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</si>
  <si>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</si>
  <si>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</si>
  <si>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</si>
  <si>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</si>
  <si>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</si>
  <si>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</si>
  <si>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</si>
  <si>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</si>
  <si>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</si>
  <si>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</si>
  <si>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</si>
  <si>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</si>
  <si>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</si>
  <si>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</si>
  <si>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</si>
  <si>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</si>
  <si>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</si>
  <si>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</si>
  <si>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</si>
  <si>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</si>
  <si>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</si>
  <si>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</si>
  <si>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</si>
  <si>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</si>
  <si>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</si>
  <si>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</si>
  <si>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</si>
  <si>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</si>
  <si>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</si>
  <si>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</si>
  <si>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</si>
  <si>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</si>
  <si>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</si>
  <si>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</si>
  <si>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</si>
  <si>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</si>
  <si>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</si>
  <si>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</si>
  <si>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</si>
  <si>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</si>
  <si>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</si>
  <si>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</si>
  <si>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</si>
  <si>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</si>
  <si>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</si>
  <si>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</si>
  <si>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</si>
  <si>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</si>
  <si>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</si>
  <si>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</si>
  <si>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</si>
  <si>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</si>
  <si>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</si>
  <si>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</si>
  <si>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</si>
  <si>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</si>
  <si>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</si>
  <si>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</si>
  <si>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</si>
  <si>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</si>
  <si>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</si>
  <si>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</si>
  <si>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</si>
  <si>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</si>
  <si>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</si>
  <si>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</si>
  <si>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</si>
  <si>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</si>
  <si>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</si>
  <si>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</si>
  <si>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</si>
  <si>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</si>
  <si>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</si>
  <si>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</si>
  <si>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</si>
  <si>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</si>
  <si>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</si>
  <si>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</si>
  <si>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</si>
  <si>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</si>
  <si>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</si>
  <si>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</si>
  <si>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</si>
  <si>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</si>
  <si>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</si>
  <si>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</si>
  <si>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</si>
  <si>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</si>
  <si>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</si>
  <si>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</si>
  <si>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</si>
  <si>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</si>
  <si>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</si>
  <si>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</si>
  <si>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</si>
  <si>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</si>
  <si>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</si>
  <si>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</si>
  <si>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</si>
  <si>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</si>
  <si>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</si>
  <si>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</si>
  <si>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</si>
  <si>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</si>
  <si>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</si>
  <si>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</si>
  <si>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</si>
  <si>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</si>
  <si>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</si>
  <si>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</si>
  <si>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</si>
  <si>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</si>
  <si>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</si>
  <si>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</si>
  <si>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</si>
  <si>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</si>
  <si>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</si>
  <si>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</si>
  <si>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</si>
  <si>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</si>
  <si>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</si>
  <si>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</si>
  <si>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</si>
  <si>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</si>
  <si>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</si>
  <si>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</si>
  <si>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</si>
  <si>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</si>
  <si>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</si>
  <si>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</si>
  <si>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</si>
  <si>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</si>
  <si>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</si>
  <si>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</si>
  <si>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</si>
  <si>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</si>
  <si>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</si>
  <si>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</si>
  <si>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</si>
  <si>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</si>
  <si>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</si>
  <si>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</si>
  <si>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</si>
  <si>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</si>
  <si>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</si>
  <si>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</si>
  <si>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</si>
  <si>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</si>
  <si>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</si>
  <si>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</si>
  <si>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</si>
  <si>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</si>
  <si>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</si>
  <si>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</si>
  <si>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</si>
  <si>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</si>
  <si>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</si>
  <si>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</si>
  <si>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</si>
  <si>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</si>
  <si>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</si>
  <si>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</si>
  <si>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</si>
  <si>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</si>
  <si>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</si>
  <si>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</si>
  <si>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</si>
  <si>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</si>
  <si>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</si>
  <si>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</si>
  <si>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</si>
  <si>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</si>
  <si>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</si>
  <si>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</si>
  <si>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</si>
  <si>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</si>
  <si>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</si>
  <si>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</si>
  <si>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</si>
  <si>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</si>
  <si>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</si>
  <si>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</si>
  <si>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</si>
  <si>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</si>
  <si>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</si>
  <si>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</si>
  <si>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</si>
  <si>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</si>
  <si>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</si>
  <si>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</si>
  <si>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</si>
  <si>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</si>
  <si>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</si>
  <si>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</si>
  <si>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</si>
  <si>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</si>
  <si>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</si>
  <si>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</si>
  <si>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</si>
  <si>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</si>
  <si>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</si>
  <si>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</si>
  <si>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</si>
  <si>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</si>
  <si>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</si>
  <si>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</si>
  <si>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</si>
  <si>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</si>
  <si>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</si>
  <si>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</si>
  <si>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</si>
  <si>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</si>
  <si>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</si>
  <si>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</si>
  <si>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</si>
  <si>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</si>
  <si>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</si>
  <si>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</si>
  <si>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</si>
  <si>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</si>
  <si>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</si>
  <si>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</si>
  <si>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</si>
  <si>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</si>
  <si>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</si>
  <si>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</si>
  <si>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</si>
  <si>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</si>
  <si>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</si>
  <si>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</si>
  <si>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</si>
  <si>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</si>
  <si>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</si>
  <si>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</si>
  <si>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</si>
  <si>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</si>
  <si>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</si>
  <si>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</si>
  <si>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</si>
  <si>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</si>
  <si>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</si>
  <si>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</si>
  <si>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</si>
  <si>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</si>
  <si>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</si>
  <si>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</si>
  <si>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</si>
  <si>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</si>
  <si>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</si>
  <si>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</si>
  <si>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</si>
  <si>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</si>
  <si>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</si>
  <si>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</si>
  <si>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</si>
  <si>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</si>
  <si>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</si>
  <si>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</si>
  <si>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</si>
  <si>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</si>
  <si>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</si>
  <si>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</si>
  <si>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</si>
  <si>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</si>
  <si>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</si>
  <si>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</si>
  <si>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</si>
  <si>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</si>
  <si>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</si>
  <si>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</si>
  <si>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</si>
  <si>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</si>
  <si>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</si>
  <si>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</si>
  <si>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</si>
  <si>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</si>
  <si>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</si>
  <si>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</si>
  <si>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</si>
  <si>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</si>
  <si>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</si>
  <si>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</si>
  <si>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</si>
  <si>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</si>
  <si>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</si>
  <si>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</si>
  <si>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</si>
  <si>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</si>
  <si>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</si>
  <si>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</si>
  <si>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</si>
  <si>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</si>
  <si>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</si>
  <si>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</si>
  <si>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</si>
  <si>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</si>
  <si>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</si>
  <si>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</si>
  <si>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</si>
  <si>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</si>
  <si>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</si>
  <si>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</si>
  <si>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</si>
  <si>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</si>
  <si>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</si>
  <si>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</si>
  <si>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</si>
  <si>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</si>
  <si>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</si>
  <si>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</si>
  <si>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</si>
  <si>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</si>
  <si>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</si>
  <si>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</si>
  <si>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</si>
  <si>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</si>
  <si>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</si>
  <si>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</si>
  <si>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</si>
  <si>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</si>
  <si>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</si>
  <si>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</si>
  <si>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</si>
  <si>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</si>
  <si>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</si>
  <si>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</si>
  <si>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</si>
  <si>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</si>
  <si>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</si>
  <si>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</si>
  <si>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</si>
  <si>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</si>
  <si>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</si>
  <si>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</si>
  <si>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</si>
  <si>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</si>
  <si>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</si>
  <si>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</si>
  <si>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</si>
  <si>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</si>
  <si>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</si>
  <si>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</si>
  <si>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</si>
  <si>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</si>
  <si>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</si>
  <si>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</si>
  <si>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</si>
  <si>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</si>
  <si>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</si>
  <si>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</si>
  <si>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</si>
  <si>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</si>
  <si>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</si>
  <si>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</si>
  <si>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</si>
  <si>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</si>
  <si>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</si>
  <si>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</si>
  <si>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</si>
  <si>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</si>
  <si>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</si>
  <si>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</si>
  <si>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</si>
  <si>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</si>
  <si>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</si>
  <si>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</si>
  <si>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</si>
  <si>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</si>
  <si>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</si>
  <si>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</si>
  <si>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</si>
  <si>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</si>
  <si>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</si>
  <si>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</si>
  <si>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</si>
  <si>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</si>
  <si>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</si>
  <si>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</si>
  <si>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</si>
  <si>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</si>
  <si>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</si>
  <si>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</si>
  <si>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</si>
  <si>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</si>
  <si>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</si>
  <si>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</si>
  <si>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</si>
  <si>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</si>
  <si>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</si>
  <si>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</si>
  <si>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</si>
  <si>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</si>
  <si>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</si>
  <si>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</si>
  <si>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</si>
  <si>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</si>
  <si>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</si>
  <si>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</si>
  <si>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</si>
  <si>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</si>
  <si>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</si>
  <si>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</si>
  <si>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</si>
  <si>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</si>
  <si>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</si>
  <si>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</si>
  <si>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</si>
  <si>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</si>
  <si>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</si>
  <si>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</si>
  <si>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</si>
  <si>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</si>
  <si>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</si>
  <si>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</si>
  <si>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</si>
  <si>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</si>
  <si>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</si>
  <si>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</si>
  <si>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</si>
  <si>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</si>
  <si>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</si>
  <si>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</si>
  <si>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</si>
  <si>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</si>
  <si>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</si>
  <si>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</si>
  <si>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</si>
  <si>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</si>
  <si>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</si>
  <si>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</si>
  <si>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</si>
  <si>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</si>
  <si>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</si>
  <si>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</si>
  <si>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</si>
  <si>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</si>
  <si>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</si>
  <si>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</si>
  <si>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</si>
  <si>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</si>
  <si>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</si>
  <si>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</si>
  <si>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</si>
  <si>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</si>
  <si>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</si>
  <si>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</si>
  <si>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</si>
  <si>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</si>
  <si>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</si>
  <si>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</si>
  <si>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</si>
  <si>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</si>
  <si>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</si>
  <si>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</si>
  <si>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</si>
  <si>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</si>
  <si>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</si>
  <si>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</si>
  <si>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</si>
  <si>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</si>
  <si>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</si>
  <si>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</si>
  <si>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</si>
  <si>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</si>
  <si>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</si>
  <si>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</si>
  <si>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</si>
  <si>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</si>
  <si>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</si>
  <si>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</si>
  <si>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</si>
  <si>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</si>
  <si>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</si>
  <si>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</si>
  <si>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</si>
  <si>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</si>
  <si>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</si>
  <si>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</si>
  <si>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</si>
  <si>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</si>
  <si>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</si>
  <si>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</si>
  <si>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</si>
  <si>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</si>
  <si>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</si>
  <si>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</si>
  <si>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</si>
  <si>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</si>
  <si>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</si>
  <si>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</si>
  <si>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</si>
  <si>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</si>
  <si>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</si>
  <si>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</si>
  <si>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</si>
  <si>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</si>
  <si>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</si>
  <si>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</si>
  <si>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</si>
  <si>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</si>
  <si>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</si>
  <si>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</si>
  <si>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</si>
  <si>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</si>
  <si>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</si>
  <si>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</si>
  <si>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</si>
  <si>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</si>
  <si>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</si>
  <si>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</si>
  <si>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</si>
  <si>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</si>
  <si>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</si>
  <si>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</si>
  <si>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</si>
  <si>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</si>
  <si>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</si>
  <si>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</si>
  <si>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</si>
  <si>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</si>
  <si>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</si>
  <si>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</si>
  <si>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</si>
  <si>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</si>
  <si>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</si>
  <si>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</si>
  <si>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</si>
  <si>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</si>
  <si>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</si>
  <si>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</si>
  <si>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</si>
  <si>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</si>
  <si>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</si>
  <si>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</si>
  <si>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</si>
  <si>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</si>
  <si>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</si>
  <si>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</si>
  <si>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</si>
  <si>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</si>
  <si>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</si>
  <si>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</si>
  <si>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</si>
  <si>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</si>
  <si>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</si>
  <si>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</si>
  <si>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</si>
  <si>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</si>
  <si>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</si>
  <si>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</si>
  <si>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</si>
  <si>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</si>
  <si>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</si>
  <si>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</si>
  <si>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</si>
  <si>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</si>
  <si>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</si>
  <si>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</si>
  <si>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</si>
  <si>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</si>
  <si>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</si>
  <si>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</si>
  <si>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</si>
  <si>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</si>
  <si>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</si>
  <si>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</si>
  <si>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</si>
  <si>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</si>
  <si>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</si>
  <si>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</si>
  <si>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</si>
  <si>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</si>
  <si>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</si>
  <si>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</si>
  <si>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</si>
  <si>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</si>
  <si>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</si>
  <si>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</si>
  <si>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</si>
  <si>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</si>
  <si>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</si>
  <si>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</si>
  <si>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</si>
  <si>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</si>
  <si>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</si>
  <si>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</si>
  <si>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</si>
  <si>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</si>
  <si>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</si>
  <si>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</si>
  <si>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</si>
  <si>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</si>
  <si>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</si>
  <si>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</si>
  <si>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</si>
  <si>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</si>
  <si>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</si>
  <si>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</si>
  <si>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</si>
  <si>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</si>
  <si>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</si>
  <si>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</si>
  <si>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</si>
  <si>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</si>
  <si>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</si>
  <si>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</si>
  <si>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</si>
  <si>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</si>
  <si>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</si>
  <si>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</si>
  <si>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</si>
  <si>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</si>
  <si>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</si>
  <si>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</si>
  <si>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</si>
  <si>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</si>
  <si>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</si>
  <si>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</si>
  <si>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</si>
  <si>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</si>
  <si>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</si>
  <si>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</si>
  <si>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</si>
  <si>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</si>
  <si>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</si>
  <si>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</si>
  <si>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</si>
  <si>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</si>
  <si>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</si>
  <si>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</si>
  <si>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</si>
  <si>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</si>
  <si>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</si>
  <si>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</si>
  <si>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</si>
  <si>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</si>
  <si>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</si>
  <si>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</si>
  <si>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</si>
  <si>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</si>
  <si>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</si>
  <si>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</si>
  <si>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</si>
  <si>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</si>
  <si>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</si>
  <si>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</si>
  <si>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</si>
  <si>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</si>
  <si>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</si>
  <si>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</si>
  <si>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</si>
  <si>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</si>
  <si>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</si>
  <si>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</si>
  <si>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</si>
  <si>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</si>
  <si>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</si>
  <si>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</si>
  <si>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</si>
  <si>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</si>
  <si>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</si>
  <si>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</si>
  <si>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</si>
  <si>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</si>
  <si>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</si>
  <si>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</si>
  <si>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</si>
  <si>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</si>
  <si>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</si>
  <si>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</si>
  <si>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</si>
  <si>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</si>
  <si>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</si>
  <si>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</si>
  <si>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</si>
  <si>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</si>
  <si>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</si>
  <si>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</si>
  <si>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</si>
  <si>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</si>
  <si>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</si>
  <si>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</si>
  <si>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</si>
  <si>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</si>
  <si>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</si>
  <si>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</si>
  <si>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</si>
  <si>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</si>
  <si>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</si>
  <si>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</si>
  <si>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</si>
  <si>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</si>
  <si>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</si>
  <si>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</si>
  <si>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</si>
  <si>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</si>
  <si>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</si>
  <si>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</si>
  <si>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</si>
  <si>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</si>
  <si>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</si>
  <si>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</si>
  <si>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</si>
  <si>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</si>
  <si>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</si>
  <si>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</si>
  <si>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</si>
  <si>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</si>
  <si>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</si>
  <si>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</si>
  <si>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</si>
  <si>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</si>
  <si>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</si>
  <si>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</si>
  <si>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</si>
  <si>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</si>
  <si>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</si>
  <si>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</si>
  <si>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</si>
  <si>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</si>
  <si>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</si>
  <si>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</si>
  <si>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</si>
  <si>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</si>
  <si>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</si>
  <si>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</si>
  <si>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</si>
  <si>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</si>
  <si>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</si>
  <si>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</si>
  <si>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</si>
  <si>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</si>
  <si>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</si>
  <si>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</si>
  <si>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</si>
  <si>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</si>
  <si>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</si>
  <si>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</si>
  <si>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</si>
  <si>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</si>
  <si>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</si>
  <si>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</si>
  <si>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</si>
  <si>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</si>
  <si>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</si>
  <si>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</si>
  <si>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</si>
  <si>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</si>
  <si>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</si>
  <si>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</si>
  <si>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</si>
  <si>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</si>
  <si>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</si>
  <si>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</si>
  <si>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</si>
  <si>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</si>
  <si>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</si>
  <si>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</si>
  <si>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</si>
  <si>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</si>
  <si>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</si>
  <si>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</si>
  <si>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</si>
  <si>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</si>
  <si>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</si>
  <si>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</si>
  <si>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</si>
  <si>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</si>
  <si>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</si>
  <si>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</si>
  <si>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</si>
  <si>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</si>
  <si>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</si>
  <si>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</si>
  <si>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</si>
  <si>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</si>
  <si>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</si>
  <si>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</si>
  <si>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</si>
  <si>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</si>
  <si>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</si>
  <si>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</si>
  <si>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</si>
  <si>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</si>
  <si>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</si>
  <si>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</si>
  <si>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</si>
  <si>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</si>
  <si>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</si>
  <si>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</si>
  <si>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</si>
  <si>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</si>
  <si>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</si>
  <si>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</si>
  <si>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</si>
  <si>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</si>
  <si>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</si>
  <si>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</si>
  <si>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</si>
  <si>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</si>
  <si>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</si>
  <si>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</si>
  <si>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</si>
  <si>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</si>
  <si>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</si>
  <si>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</si>
  <si>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</si>
  <si>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</si>
  <si>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</si>
  <si>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</si>
  <si>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</si>
  <si>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</si>
  <si>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</si>
  <si>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</si>
  <si>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</si>
  <si>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</si>
  <si>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</si>
  <si>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</si>
  <si>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</si>
  <si>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</si>
  <si>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</si>
  <si>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</si>
  <si>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</si>
  <si>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</si>
  <si>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</si>
  <si>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</si>
  <si>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</si>
  <si>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</si>
  <si>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</si>
  <si>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</si>
  <si>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</si>
  <si>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</si>
  <si>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</si>
  <si>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</si>
  <si>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</si>
  <si>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</si>
  <si>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</si>
  <si>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</si>
  <si>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</si>
  <si>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</si>
  <si>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</si>
  <si>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</si>
  <si>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</si>
  <si>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</si>
  <si>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</si>
  <si>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</si>
  <si>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</si>
  <si>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</si>
  <si>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</si>
  <si>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</si>
  <si>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</si>
  <si>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</si>
  <si>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</si>
  <si>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</si>
  <si>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</si>
  <si>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</si>
  <si>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</si>
  <si>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</si>
  <si>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</si>
  <si>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</si>
  <si>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</si>
  <si>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</si>
  <si>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</si>
  <si>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</si>
  <si>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</si>
  <si>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</si>
  <si>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</si>
  <si>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</si>
  <si>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</si>
  <si>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</si>
  <si>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</si>
  <si>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</si>
  <si>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</si>
  <si>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</si>
  <si>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</si>
  <si>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</si>
  <si>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</si>
  <si>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</si>
  <si>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</si>
  <si>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</si>
  <si>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</si>
  <si>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</si>
  <si>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</si>
  <si>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</si>
  <si>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</si>
  <si>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</si>
  <si>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</si>
  <si>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</si>
  <si>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</si>
  <si>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</si>
  <si>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</si>
  <si>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</si>
  <si>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</si>
  <si>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</si>
  <si>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</si>
  <si>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</si>
  <si>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</si>
  <si>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</si>
  <si>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</si>
  <si>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</si>
  <si>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</si>
  <si>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</si>
  <si>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</si>
  <si>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</si>
  <si>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</si>
  <si>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</si>
  <si>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</si>
  <si>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</si>
  <si>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</si>
  <si>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</si>
  <si>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</si>
  <si>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</si>
  <si>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</si>
  <si>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</si>
  <si>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</si>
  <si>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</si>
  <si>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</si>
  <si>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</si>
  <si>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</si>
  <si>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</si>
  <si>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</si>
  <si>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</si>
  <si>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</si>
  <si>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</si>
  <si>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</si>
  <si>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</si>
  <si>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</si>
  <si>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</si>
  <si>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</si>
  <si>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</si>
  <si>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</si>
  <si>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</si>
  <si>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</si>
  <si>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</si>
  <si>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</si>
  <si>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</si>
  <si>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</si>
  <si>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</si>
  <si>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</si>
  <si>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</si>
  <si>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</si>
  <si>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</si>
  <si>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</si>
  <si>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</si>
  <si>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</si>
  <si>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</si>
  <si>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</si>
  <si>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</si>
  <si>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</si>
  <si>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</si>
  <si>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</si>
  <si>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</si>
  <si>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</si>
  <si>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</si>
  <si>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</si>
  <si>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</si>
  <si>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</si>
  <si>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</si>
  <si>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</si>
  <si>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</si>
  <si>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</si>
  <si>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</si>
  <si>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</si>
  <si>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</si>
  <si>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</si>
  <si>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</si>
  <si>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</si>
  <si>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</si>
  <si>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</si>
  <si>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</si>
  <si>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</si>
  <si>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</si>
  <si>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</si>
  <si>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</si>
  <si>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</si>
  <si>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</si>
  <si>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</si>
  <si>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</si>
  <si>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</si>
  <si>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</si>
  <si>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</si>
  <si>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</si>
  <si>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</si>
  <si>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</si>
  <si>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</si>
  <si>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</si>
  <si>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</si>
  <si>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</si>
  <si>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</si>
  <si>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</si>
  <si>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</si>
  <si>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</si>
  <si>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</si>
  <si>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</si>
  <si>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</si>
  <si>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</si>
  <si>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</si>
  <si>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</si>
  <si>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</si>
  <si>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</si>
  <si>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</si>
  <si>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</si>
  <si>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</si>
  <si>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</si>
  <si>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</si>
  <si>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</si>
  <si>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</si>
  <si>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</si>
  <si>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</si>
  <si>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</si>
  <si>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</si>
  <si>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</si>
  <si>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</si>
  <si>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</si>
  <si>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</si>
  <si>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</si>
  <si>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</si>
  <si>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</si>
  <si>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</si>
  <si>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</si>
  <si>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</si>
  <si>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</si>
  <si>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</si>
  <si>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</si>
  <si>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</si>
  <si>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</si>
  <si>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</si>
  <si>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</si>
  <si>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</si>
  <si>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</si>
  <si>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</si>
  <si>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</si>
  <si>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</si>
  <si>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</si>
  <si>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</si>
  <si>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</si>
  <si>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</si>
  <si>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</si>
  <si>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</si>
  <si>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</si>
  <si>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</si>
  <si>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</si>
  <si>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</si>
  <si>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</si>
  <si>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</si>
  <si>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</si>
  <si>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</si>
  <si>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</si>
  <si>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</si>
  <si>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</si>
  <si>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</si>
  <si>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</si>
  <si>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</si>
  <si>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</si>
  <si>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</si>
  <si>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</si>
  <si>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</si>
  <si>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</si>
  <si>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</si>
  <si>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</si>
  <si>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</si>
  <si>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</si>
  <si>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</si>
  <si>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</si>
  <si>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</si>
  <si>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</si>
  <si>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</si>
  <si>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</si>
  <si>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</si>
  <si>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</si>
  <si>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</si>
  <si>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</si>
  <si>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</si>
  <si>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</si>
  <si>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</si>
  <si>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</si>
  <si>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</si>
  <si>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</si>
  <si>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</si>
  <si>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</si>
  <si>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</si>
  <si>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</si>
  <si>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</si>
  <si>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</si>
  <si>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</si>
  <si>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</si>
  <si>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</si>
  <si>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</si>
  <si>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</si>
  <si>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</si>
  <si>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</si>
  <si>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</si>
  <si>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</si>
  <si>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</si>
  <si>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</si>
  <si>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</si>
  <si>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</si>
  <si>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</si>
  <si>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</si>
  <si>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</si>
  <si>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</si>
  <si>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</si>
  <si>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</si>
  <si>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</si>
  <si>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</si>
  <si>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</si>
  <si>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</si>
  <si>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</si>
  <si>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</si>
  <si>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</si>
  <si>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</si>
  <si>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</si>
  <si>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</si>
  <si>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</si>
  <si>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</si>
  <si>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</si>
  <si>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</si>
  <si>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</si>
  <si>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</si>
  <si>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</si>
  <si>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</si>
  <si>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</si>
  <si>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</si>
  <si>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</si>
  <si>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</si>
  <si>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</si>
  <si>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</si>
  <si>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</si>
  <si>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</si>
  <si>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</si>
  <si>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</si>
  <si>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</si>
  <si>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</si>
  <si>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</si>
  <si>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</si>
  <si>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</si>
  <si>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</si>
  <si>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</si>
  <si>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</si>
  <si>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</si>
  <si>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</si>
  <si>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</si>
  <si>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</si>
  <si>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</si>
  <si>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</si>
  <si>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</si>
  <si>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</si>
  <si>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</si>
  <si>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</si>
  <si>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</si>
  <si>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</si>
  <si>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</si>
  <si>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</si>
  <si>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</si>
  <si>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</si>
  <si>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</si>
  <si>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</si>
  <si>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</si>
  <si>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</si>
  <si>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</si>
  <si>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</si>
  <si>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</si>
  <si>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</si>
  <si>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</si>
  <si>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</si>
  <si>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</si>
  <si>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</si>
  <si>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</si>
  <si>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</si>
  <si>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</si>
  <si>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</si>
  <si>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</si>
  <si>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</si>
  <si>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</si>
  <si>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</si>
  <si>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</si>
  <si>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</si>
  <si>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</si>
  <si>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</si>
  <si>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</si>
  <si>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</si>
  <si>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</si>
  <si>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</si>
  <si>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</si>
  <si>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</si>
  <si>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</si>
  <si>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</si>
  <si>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</si>
  <si>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</si>
  <si>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</si>
  <si>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</si>
  <si>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</si>
  <si>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</si>
  <si>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</si>
  <si>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</si>
  <si>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</si>
  <si>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</si>
  <si>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</si>
  <si>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</si>
  <si>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</si>
  <si>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</si>
  <si>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</si>
  <si>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</si>
  <si>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</si>
  <si>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</si>
  <si>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</si>
  <si>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</si>
  <si>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</si>
  <si>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</si>
  <si>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</si>
  <si>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</si>
  <si>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</si>
  <si>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</si>
  <si>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</si>
  <si>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</si>
  <si>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</si>
  <si>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</si>
  <si>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</si>
  <si>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</si>
  <si>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</si>
  <si>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</si>
  <si>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</si>
  <si>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</si>
  <si>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</si>
  <si>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</si>
  <si>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</si>
  <si>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</si>
  <si>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</si>
  <si>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</si>
  <si>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</si>
  <si>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</si>
  <si>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</si>
  <si>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</si>
  <si>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</si>
  <si>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</si>
  <si>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</si>
  <si>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</si>
  <si>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</si>
  <si>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</si>
  <si>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</si>
  <si>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</si>
  <si>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</si>
  <si>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</si>
  <si>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</si>
  <si>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</si>
  <si>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</si>
  <si>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</si>
  <si>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</si>
  <si>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</si>
  <si>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</si>
  <si>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</si>
  <si>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</si>
  <si>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</si>
  <si>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</si>
  <si>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</si>
  <si>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</si>
  <si>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</si>
  <si>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</si>
  <si>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</si>
  <si>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</si>
  <si>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</si>
  <si>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</si>
  <si>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</si>
  <si>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</si>
  <si>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</si>
  <si>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</si>
  <si>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</si>
  <si>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</si>
  <si>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</si>
  <si>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</si>
  <si>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</si>
  <si>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</si>
  <si>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</si>
  <si>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</si>
  <si>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</si>
  <si>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</si>
  <si>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</si>
  <si>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</si>
  <si>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</si>
  <si>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</si>
  <si>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</si>
  <si>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</si>
  <si>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</si>
  <si>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</si>
  <si>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</si>
  <si>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</si>
  <si>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</si>
  <si>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</si>
  <si>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</si>
  <si>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</si>
  <si>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</si>
  <si>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</si>
  <si>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</si>
  <si>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</si>
  <si>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</si>
  <si>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</si>
  <si>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</si>
  <si>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</si>
  <si>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</si>
  <si>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</si>
  <si>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</si>
  <si>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</si>
  <si>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</si>
  <si>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</si>
  <si>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</si>
  <si>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</si>
  <si>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</si>
  <si>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</si>
  <si>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</si>
  <si>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</si>
  <si>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</si>
  <si>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</si>
  <si>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</si>
  <si>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</si>
  <si>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</si>
  <si>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</si>
  <si>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</si>
  <si>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</si>
  <si>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</si>
  <si>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</si>
  <si>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</si>
  <si>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</si>
  <si>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</si>
  <si>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</si>
  <si>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</si>
  <si>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</si>
  <si>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</si>
  <si>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</si>
  <si>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</si>
  <si>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</si>
  <si>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</si>
  <si>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</si>
  <si>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</si>
  <si>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</si>
  <si>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</si>
  <si>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</si>
  <si>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</si>
  <si>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</si>
  <si>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</si>
  <si>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</si>
  <si>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</si>
  <si>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</si>
  <si>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</si>
  <si>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</si>
  <si>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</si>
  <si>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</si>
  <si>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</si>
  <si>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</si>
  <si>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</si>
  <si>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</si>
  <si>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</si>
  <si>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</si>
  <si>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</si>
  <si>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</si>
  <si>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</si>
  <si>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</si>
  <si>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</si>
  <si>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</si>
  <si>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</si>
  <si>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</si>
  <si>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</si>
  <si>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</si>
  <si>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</si>
  <si>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</si>
  <si>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</si>
  <si>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</si>
  <si>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</si>
  <si>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</si>
  <si>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</si>
  <si>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</si>
  <si>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</si>
  <si>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</si>
  <si>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</si>
  <si>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</si>
  <si>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</si>
  <si>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</si>
  <si>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</si>
  <si>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</si>
  <si>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</si>
  <si>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</si>
  <si>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</si>
  <si>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</si>
  <si>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</si>
  <si>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</si>
  <si>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</si>
  <si>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</si>
  <si>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</si>
  <si>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</si>
  <si>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</si>
  <si>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</si>
  <si>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</si>
  <si>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</si>
  <si>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</si>
  <si>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</si>
  <si>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</si>
  <si>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</si>
  <si>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</si>
  <si>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</si>
  <si>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</si>
  <si>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</si>
  <si>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</si>
  <si>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</si>
  <si>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</si>
  <si>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</si>
  <si>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</si>
  <si>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</si>
  <si>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</si>
  <si>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</si>
  <si>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</si>
  <si>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</si>
  <si>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</si>
  <si>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</si>
  <si>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</si>
  <si>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</si>
  <si>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</si>
  <si>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</si>
  <si>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</si>
  <si>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</si>
  <si>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</si>
  <si>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</si>
  <si>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</si>
  <si>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</si>
  <si>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</si>
  <si>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</si>
  <si>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</si>
  <si>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</si>
  <si>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</si>
  <si>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</si>
  <si>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</si>
  <si>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</si>
  <si>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</si>
  <si>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</si>
  <si>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</si>
  <si>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</si>
  <si>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</si>
  <si>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</si>
  <si>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</si>
  <si>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</si>
  <si>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</si>
  <si>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</si>
  <si>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</si>
  <si>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</si>
  <si>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</si>
  <si>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</si>
  <si>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</si>
  <si>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</si>
  <si>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</si>
  <si>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</si>
  <si>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</si>
  <si>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</si>
  <si>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</si>
  <si>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</si>
  <si>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</si>
  <si>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</si>
  <si>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</si>
  <si>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</si>
  <si>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</si>
  <si>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</si>
  <si>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</si>
  <si>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</si>
  <si>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</si>
  <si>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</si>
  <si>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</si>
  <si>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</si>
  <si>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</si>
  <si>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</si>
  <si>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</si>
  <si>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</si>
  <si>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</si>
  <si>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</si>
  <si>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</si>
  <si>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</si>
  <si>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</si>
  <si>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</si>
  <si>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</si>
  <si>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</si>
  <si>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</si>
  <si>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</si>
  <si>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</si>
  <si>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</si>
  <si>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</si>
  <si>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</si>
  <si>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</si>
  <si>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</si>
  <si>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</si>
  <si>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</si>
  <si>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</si>
  <si>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</si>
  <si>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</si>
  <si>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</si>
  <si>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</si>
  <si>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</si>
  <si>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</si>
  <si>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</si>
  <si>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</si>
  <si>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</si>
  <si>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</si>
  <si>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</si>
  <si>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</si>
  <si>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</si>
  <si>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</si>
  <si>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</si>
  <si>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</si>
  <si>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</si>
  <si>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</si>
  <si>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</si>
  <si>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</si>
  <si>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</si>
  <si>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</si>
  <si>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</si>
  <si>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</si>
  <si>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</si>
  <si>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</si>
  <si>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</si>
  <si>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</si>
  <si>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</si>
  <si>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</si>
  <si>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</si>
  <si>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</si>
  <si>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</si>
  <si>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</si>
  <si>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</si>
  <si>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</si>
  <si>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</si>
  <si>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</si>
  <si>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</si>
  <si>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</si>
  <si>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</si>
  <si>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</si>
  <si>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</si>
  <si>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</si>
  <si>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</si>
  <si>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</si>
  <si>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</si>
  <si>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</si>
  <si>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</si>
  <si>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</si>
  <si>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</si>
  <si>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</si>
  <si>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</si>
  <si>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</si>
  <si>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</si>
  <si>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</si>
  <si>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</si>
  <si>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</si>
  <si>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</si>
  <si>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</si>
  <si>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</si>
  <si>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</si>
  <si>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</si>
  <si>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</si>
  <si>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</si>
  <si>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</si>
  <si>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</si>
  <si>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</si>
  <si>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</si>
  <si>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</si>
  <si>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</si>
  <si>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</si>
  <si>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</si>
  <si>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</si>
  <si>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</si>
  <si>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</si>
  <si>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</si>
  <si>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</si>
  <si>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</si>
  <si>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</si>
  <si>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</si>
  <si>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</si>
  <si>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</si>
  <si>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</si>
  <si>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</si>
  <si>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</si>
  <si>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</si>
  <si>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</si>
  <si>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</si>
  <si>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</si>
  <si>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</si>
  <si>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</si>
  <si>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</si>
  <si>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</si>
  <si>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</si>
  <si>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</si>
  <si>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</si>
  <si>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</si>
  <si>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</si>
  <si>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</si>
  <si>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</si>
  <si>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</si>
  <si>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</si>
  <si>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</si>
  <si>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</si>
  <si>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</si>
  <si>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</si>
  <si>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</si>
  <si>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</si>
  <si>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</si>
  <si>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</si>
  <si>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</si>
  <si>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</si>
  <si>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</si>
  <si>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</si>
  <si>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</si>
  <si>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</si>
  <si>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</si>
  <si>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</si>
  <si>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</si>
  <si>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</si>
  <si>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</si>
  <si>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</si>
  <si>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</si>
  <si>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</si>
  <si>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</si>
  <si>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</si>
  <si>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</si>
  <si>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</si>
  <si>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</si>
  <si>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</si>
  <si>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</si>
  <si>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</si>
  <si>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</si>
  <si>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</si>
  <si>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</si>
  <si>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</si>
  <si>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</si>
  <si>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</si>
  <si>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</si>
  <si>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</si>
  <si>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</si>
  <si>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</si>
  <si>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</si>
  <si>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</si>
  <si>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</si>
  <si>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</si>
  <si>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</si>
  <si>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</si>
  <si>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</si>
  <si>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</si>
  <si>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</si>
  <si>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</si>
  <si>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</si>
  <si>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</si>
  <si>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</si>
  <si>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</si>
  <si>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</si>
  <si>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</si>
  <si>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</si>
  <si>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</si>
  <si>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</si>
  <si>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</si>
  <si>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</si>
  <si>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</si>
  <si>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</si>
  <si>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</si>
  <si>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</si>
  <si>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</si>
  <si>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</si>
  <si>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</si>
  <si>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</si>
  <si>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</si>
  <si>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</si>
  <si>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</si>
  <si>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</si>
  <si>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</si>
  <si>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</si>
  <si>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</si>
  <si>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</si>
  <si>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</si>
  <si>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</si>
  <si>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</si>
  <si>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</si>
  <si>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</si>
  <si>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</si>
  <si>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</si>
  <si>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</si>
  <si>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</si>
  <si>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</si>
  <si>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</si>
  <si>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</si>
  <si>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</si>
  <si>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</si>
  <si>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</si>
  <si>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</si>
  <si>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</si>
  <si>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</si>
  <si>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</si>
  <si>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</si>
  <si>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</si>
  <si>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</si>
  <si>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</si>
  <si>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</si>
  <si>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</si>
  <si>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</si>
  <si>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</si>
  <si>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</si>
  <si>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</si>
  <si>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</si>
  <si>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</si>
  <si>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</si>
  <si>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</si>
  <si>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</si>
  <si>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</si>
  <si>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</si>
  <si>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</si>
  <si>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</si>
  <si>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</si>
  <si>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</si>
  <si>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</si>
  <si>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</si>
  <si>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</si>
  <si>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</si>
  <si>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</si>
  <si>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</si>
  <si>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</si>
  <si>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</si>
  <si>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</si>
  <si>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</si>
  <si>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</si>
  <si>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</si>
  <si>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</si>
  <si>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</si>
  <si>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</si>
  <si>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</si>
  <si>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</si>
  <si>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</si>
  <si>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</si>
  <si>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</si>
  <si>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</si>
  <si>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</si>
  <si>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</si>
  <si>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</si>
  <si>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</si>
  <si>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</si>
  <si>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</si>
  <si>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</si>
  <si>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</si>
  <si>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</si>
  <si>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</si>
  <si>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</si>
  <si>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</si>
  <si>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</si>
  <si>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</si>
  <si>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</si>
  <si>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</si>
  <si>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</si>
  <si>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</si>
  <si>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</si>
  <si>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</si>
  <si>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</si>
  <si>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</si>
  <si>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</si>
  <si>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</si>
  <si>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</si>
  <si>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</si>
  <si>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</si>
  <si>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</si>
  <si>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</si>
  <si>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</si>
  <si>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</si>
  <si>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</si>
  <si>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</si>
  <si>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</si>
  <si>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</si>
  <si>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</si>
  <si>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</si>
  <si>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</si>
  <si>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</si>
  <si>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</si>
  <si>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</si>
  <si>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</si>
  <si>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</si>
  <si>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</si>
  <si>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</si>
  <si>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</si>
  <si>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</si>
  <si>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</si>
  <si>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</si>
  <si>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</si>
  <si>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</si>
  <si>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</si>
  <si>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</si>
  <si>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</si>
  <si>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</si>
  <si>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</si>
  <si>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</si>
  <si>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</si>
  <si>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</si>
  <si>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</si>
  <si>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</si>
  <si>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</si>
  <si>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</si>
  <si>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</si>
  <si>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</si>
  <si>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</si>
  <si>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</si>
  <si>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</si>
  <si>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</si>
  <si>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</si>
  <si>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</si>
  <si>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</si>
  <si>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</si>
  <si>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</si>
  <si>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</si>
  <si>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</si>
  <si>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</si>
  <si>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</si>
  <si>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</si>
  <si>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</si>
  <si>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</si>
  <si>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</si>
  <si>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</si>
  <si>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</si>
  <si>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</si>
  <si>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</si>
  <si>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</si>
  <si>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</si>
  <si>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</si>
  <si>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</si>
  <si>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</si>
  <si>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</si>
  <si>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</si>
  <si>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</si>
  <si>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</si>
  <si>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</si>
  <si>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</si>
  <si>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</si>
  <si>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</si>
  <si>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</si>
  <si>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</si>
  <si>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</si>
  <si>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</si>
  <si>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</si>
  <si>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</si>
  <si>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</si>
  <si>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</si>
  <si>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</si>
  <si>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</si>
  <si>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</si>
  <si>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</si>
  <si>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</si>
  <si>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</si>
  <si>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</si>
  <si>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</si>
  <si>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</si>
  <si>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</si>
  <si>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</si>
  <si>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</si>
  <si>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</si>
  <si>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</si>
  <si>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</si>
  <si>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</si>
  <si>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</si>
  <si>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</si>
  <si>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</si>
  <si>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</si>
  <si>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</si>
  <si>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</si>
  <si>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</si>
  <si>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</si>
  <si>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</si>
  <si>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</si>
  <si>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</si>
  <si>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</si>
  <si>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</si>
  <si>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</si>
  <si>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</si>
  <si>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</si>
  <si>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</si>
  <si>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</si>
  <si>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</si>
  <si>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</si>
  <si>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</si>
  <si>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</si>
  <si>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</si>
  <si>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</si>
  <si>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</si>
  <si>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</si>
  <si>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</si>
  <si>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</si>
  <si>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</si>
  <si>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</si>
  <si>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</si>
  <si>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</si>
  <si>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</si>
  <si>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</si>
  <si>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</si>
  <si>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</si>
  <si>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</si>
  <si>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</si>
  <si>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</si>
  <si>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</si>
  <si>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</si>
  <si>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</si>
  <si>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</si>
  <si>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</si>
  <si>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</si>
  <si>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</si>
  <si>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</si>
  <si>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</si>
  <si>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</si>
  <si>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</si>
  <si>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</si>
  <si>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</si>
  <si>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</si>
  <si>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</si>
  <si>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</si>
  <si>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</si>
  <si>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</si>
  <si>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</si>
  <si>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</si>
  <si>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</si>
  <si>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</si>
  <si>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</si>
  <si>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</si>
  <si>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</si>
  <si>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</si>
  <si>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</si>
  <si>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</si>
  <si>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</si>
  <si>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</si>
  <si>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</si>
  <si>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</si>
  <si>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</si>
  <si>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</si>
  <si>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</si>
  <si>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</si>
  <si>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</si>
  <si>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</si>
  <si>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</si>
  <si>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</si>
  <si>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</si>
  <si>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</si>
  <si>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</si>
  <si>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</si>
  <si>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</si>
  <si>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</si>
  <si>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</si>
  <si>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</si>
  <si>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</si>
  <si>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</si>
  <si>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</si>
  <si>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</si>
  <si>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</si>
  <si>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</si>
  <si>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</si>
  <si>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</si>
  <si>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</si>
  <si>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</si>
  <si>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</si>
  <si>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</si>
  <si>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</si>
  <si>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</si>
  <si>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</si>
  <si>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</si>
  <si>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</si>
  <si>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</si>
  <si>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</si>
  <si>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</si>
  <si>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</si>
  <si>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</si>
  <si>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</si>
  <si>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</si>
  <si>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</si>
  <si>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</si>
  <si>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</si>
  <si>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</si>
  <si>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</si>
  <si>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</si>
  <si>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</si>
  <si>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</si>
  <si>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</si>
  <si>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</si>
  <si>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</si>
  <si>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</si>
  <si>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</si>
  <si>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</si>
  <si>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</si>
  <si>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</si>
  <si>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</si>
  <si>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</si>
  <si>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</si>
  <si>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</si>
  <si>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</si>
  <si>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</si>
  <si>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</si>
  <si>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</si>
  <si>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</si>
  <si>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</si>
  <si>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</si>
  <si>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</si>
  <si>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</si>
  <si>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</si>
  <si>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</si>
  <si>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</si>
  <si>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</si>
  <si>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</si>
  <si>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</si>
  <si>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</si>
  <si>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</si>
  <si>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</si>
  <si>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</si>
  <si>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</si>
  <si>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</si>
  <si>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</si>
  <si>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</si>
  <si>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</si>
  <si>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</si>
  <si>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</si>
  <si>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</si>
  <si>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</si>
  <si>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</si>
  <si>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</si>
  <si>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</si>
  <si>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</si>
  <si>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</si>
  <si>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</si>
  <si>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</si>
  <si>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</si>
  <si>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</si>
  <si>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</si>
  <si>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</si>
  <si>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</si>
  <si>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</si>
  <si>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</si>
  <si>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</si>
  <si>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</si>
  <si>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</si>
  <si>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</si>
  <si>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</si>
  <si>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</si>
  <si>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</si>
  <si>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</si>
  <si>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</si>
  <si>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</si>
  <si>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</si>
  <si>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</si>
  <si>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</si>
  <si>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</si>
  <si>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</si>
  <si>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</si>
  <si>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</si>
  <si>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</si>
  <si>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</si>
  <si>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</si>
  <si>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</si>
  <si>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</si>
  <si>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</si>
  <si>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</si>
  <si>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</si>
  <si>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</si>
  <si>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</si>
  <si>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</si>
  <si>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</si>
  <si>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</si>
  <si>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</si>
  <si>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</si>
  <si>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</si>
  <si>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</si>
  <si>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</si>
  <si>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</si>
  <si>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</si>
  <si>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</si>
  <si>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</si>
  <si>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</si>
  <si>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</si>
  <si>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</si>
  <si>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</si>
  <si>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</si>
  <si>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</si>
  <si>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</si>
  <si>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</si>
  <si>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</si>
  <si>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</si>
  <si>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</si>
  <si>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</si>
  <si>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</si>
  <si>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</si>
  <si>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</si>
  <si>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</si>
  <si>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</si>
  <si>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</si>
  <si>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</si>
  <si>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</si>
  <si>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</si>
  <si>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</si>
  <si>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</si>
  <si>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</si>
  <si>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</si>
  <si>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</si>
  <si>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</si>
  <si>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</si>
  <si>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</si>
  <si>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</si>
  <si>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</si>
  <si>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</si>
  <si>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</si>
  <si>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</si>
  <si>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</si>
  <si>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</si>
  <si>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</si>
  <si>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</si>
  <si>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</si>
  <si>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</si>
  <si>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</si>
  <si>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</si>
  <si>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</si>
  <si>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</si>
  <si>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</si>
  <si>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</si>
  <si>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</si>
  <si>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</si>
  <si>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</si>
  <si>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</si>
  <si>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</si>
  <si>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</si>
  <si>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</si>
  <si>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</si>
  <si>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</si>
  <si>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</si>
  <si>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</si>
  <si>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</si>
  <si>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</si>
  <si>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</si>
  <si>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</si>
  <si>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</si>
  <si>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</si>
  <si>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</si>
  <si>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</si>
  <si>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</si>
  <si>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</si>
  <si>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</si>
  <si>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</si>
  <si>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</si>
  <si>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</si>
  <si>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</si>
  <si>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</si>
  <si>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</si>
  <si>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</si>
  <si>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</si>
  <si>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</si>
  <si>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</si>
  <si>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</si>
  <si>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</si>
  <si>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</si>
  <si>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</si>
  <si>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</si>
  <si>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</si>
  <si>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</si>
  <si>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</si>
  <si>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</si>
  <si>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</si>
  <si>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</si>
  <si>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</si>
  <si>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</si>
  <si>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</si>
  <si>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</si>
  <si>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</si>
  <si>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</si>
  <si>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</si>
  <si>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</si>
  <si>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</si>
  <si>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</si>
  <si>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</si>
  <si>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</si>
  <si>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</si>
  <si>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</si>
  <si>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</si>
  <si>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</si>
  <si>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</si>
  <si>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</si>
  <si>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</si>
  <si>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</si>
  <si>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</si>
  <si>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</si>
  <si>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</si>
  <si>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</si>
  <si>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</si>
  <si>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</si>
  <si>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</si>
  <si>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</si>
  <si>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</si>
  <si>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</si>
  <si>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</si>
  <si>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</si>
  <si>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</si>
  <si>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</si>
  <si>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</si>
  <si>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</si>
  <si>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</si>
  <si>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</si>
  <si>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</si>
  <si>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</si>
  <si>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</si>
  <si>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</si>
  <si>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</si>
  <si>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</si>
  <si>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</si>
  <si>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</si>
  <si>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</si>
  <si>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</si>
  <si>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</si>
  <si>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</si>
  <si>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</si>
  <si>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</si>
  <si>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</si>
  <si>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</si>
  <si>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</si>
  <si>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</si>
  <si>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</si>
  <si>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</si>
  <si>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</si>
  <si>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</si>
  <si>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</si>
  <si>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</si>
  <si>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</si>
  <si>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</si>
  <si>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</si>
  <si>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</si>
  <si>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</si>
  <si>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</si>
  <si>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</si>
  <si>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</si>
  <si>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</si>
  <si>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</si>
  <si>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</si>
  <si>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</si>
  <si>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</si>
  <si>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</si>
  <si>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</si>
  <si>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</si>
  <si>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</si>
  <si>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</si>
  <si>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</si>
  <si>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</si>
  <si>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</si>
  <si>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</si>
  <si>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</si>
  <si>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</si>
  <si>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</si>
  <si>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</si>
  <si>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</si>
  <si>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</si>
  <si>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</si>
  <si>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</si>
  <si>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</si>
  <si>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</si>
  <si>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</si>
  <si>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</si>
  <si>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</si>
  <si>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</si>
  <si>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</si>
  <si>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</si>
  <si>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</si>
  <si>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</si>
  <si>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</si>
  <si>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</si>
  <si>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</si>
  <si>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</si>
  <si>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</si>
  <si>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</si>
  <si>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</si>
  <si>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</si>
  <si>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</si>
  <si>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</si>
  <si>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</si>
  <si>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</si>
  <si>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</si>
  <si>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</si>
  <si>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</si>
  <si>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</si>
  <si>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</si>
  <si>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</si>
  <si>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</si>
  <si>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</si>
  <si>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</si>
  <si>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</si>
  <si>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</si>
  <si>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</si>
  <si>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</si>
  <si>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</si>
  <si>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</si>
  <si>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</si>
  <si>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</si>
  <si>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</si>
  <si>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</si>
  <si>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</si>
  <si>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</si>
  <si>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</si>
  <si>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</si>
  <si>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</si>
  <si>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</si>
  <si>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</si>
  <si>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</si>
  <si>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</si>
  <si>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</si>
  <si>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</si>
  <si>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</si>
  <si>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</si>
  <si>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</si>
  <si>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</si>
  <si>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</si>
  <si>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</si>
  <si>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</si>
  <si>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</si>
  <si>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</si>
  <si>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</si>
  <si>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</si>
  <si>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</si>
  <si>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</si>
  <si>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</si>
  <si>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</si>
  <si>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</si>
  <si>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</si>
  <si>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</si>
  <si>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</si>
  <si>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</si>
  <si>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</si>
  <si>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</si>
  <si>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</si>
  <si>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</si>
  <si>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</si>
  <si>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</si>
  <si>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</si>
  <si>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</si>
  <si>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</si>
  <si>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</si>
  <si>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</si>
  <si>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</si>
  <si>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</si>
  <si>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</si>
  <si>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</si>
  <si>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</si>
  <si>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</si>
  <si>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</si>
  <si>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</si>
  <si>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</si>
  <si>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</si>
  <si>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</si>
  <si>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</si>
  <si>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</si>
  <si>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</si>
  <si>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</si>
  <si>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</si>
  <si>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</si>
  <si>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</si>
  <si>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</si>
  <si>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</si>
  <si>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</si>
  <si>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</si>
  <si>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</si>
  <si>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</si>
  <si>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</si>
  <si>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</si>
  <si>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</si>
  <si>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</si>
  <si>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</si>
  <si>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</si>
  <si>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</si>
  <si>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</si>
  <si>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</si>
  <si>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</si>
  <si>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</si>
  <si>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</si>
  <si>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</si>
  <si>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</si>
  <si>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</si>
  <si>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</si>
  <si>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</si>
  <si>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</si>
  <si>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</si>
  <si>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</si>
  <si>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</si>
  <si>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</si>
  <si>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</si>
  <si>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</si>
  <si>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</si>
  <si>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</si>
  <si>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</si>
  <si>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</si>
  <si>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</si>
  <si>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</si>
  <si>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</si>
  <si>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</si>
  <si>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</si>
  <si>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</si>
  <si>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</si>
  <si>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</si>
  <si>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</si>
  <si>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</si>
  <si>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</si>
  <si>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</si>
  <si>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</si>
  <si>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</si>
  <si>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</si>
  <si>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</si>
  <si>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</si>
  <si>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</si>
  <si>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</si>
  <si>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</si>
  <si>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</si>
  <si>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</si>
  <si>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</si>
  <si>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</si>
  <si>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</si>
  <si>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</si>
  <si>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</si>
  <si>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</si>
  <si>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</si>
  <si>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</si>
  <si>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</si>
  <si>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</si>
  <si>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</si>
  <si>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</si>
  <si>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</si>
  <si>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</si>
  <si>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</si>
  <si>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</si>
  <si>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</si>
  <si>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</si>
  <si>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</si>
  <si>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</si>
  <si>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</si>
  <si>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</si>
  <si>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</si>
  <si>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</si>
  <si>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</si>
  <si>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</si>
  <si>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</si>
  <si>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</si>
  <si>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</si>
  <si>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</si>
  <si>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</si>
  <si>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</si>
  <si>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</si>
  <si>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</si>
  <si>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</si>
  <si>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</si>
  <si>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</si>
  <si>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</si>
  <si>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</si>
  <si>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</si>
  <si>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</si>
  <si>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</si>
  <si>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</si>
  <si>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</si>
  <si>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</si>
  <si>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</si>
  <si>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</si>
  <si>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</si>
  <si>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</si>
  <si>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</si>
  <si>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</si>
  <si>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</si>
  <si>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</si>
  <si>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</si>
  <si>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</si>
  <si>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</si>
  <si>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</si>
  <si>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</si>
  <si>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</si>
  <si>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</si>
  <si>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</si>
  <si>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</si>
  <si>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</si>
  <si>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</si>
  <si>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</si>
  <si>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</si>
  <si>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</si>
  <si>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</si>
  <si>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</si>
  <si>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</si>
  <si>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</si>
  <si>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</si>
  <si>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</si>
  <si>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</si>
  <si>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</si>
  <si>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</si>
  <si>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</si>
  <si>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</si>
  <si>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</si>
  <si>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</si>
  <si>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</si>
  <si>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</si>
  <si>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</si>
  <si>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</si>
  <si>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</si>
  <si>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</si>
  <si>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</si>
  <si>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</si>
  <si>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</si>
  <si>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</si>
  <si>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</si>
  <si>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</si>
  <si>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</si>
  <si>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</si>
  <si>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</si>
  <si>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</si>
  <si>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</si>
  <si>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</si>
  <si>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</si>
  <si>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</si>
  <si>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</si>
  <si>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</si>
  <si>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</si>
  <si>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</si>
  <si>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</si>
  <si>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</si>
  <si>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</si>
  <si>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</si>
  <si>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</si>
  <si>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</si>
  <si>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</si>
  <si>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</si>
  <si>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</si>
  <si>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</si>
  <si>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</si>
  <si>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</si>
  <si>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</si>
  <si>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</si>
  <si>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</si>
  <si>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</si>
  <si>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</si>
  <si>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</si>
  <si>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</si>
  <si>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</si>
  <si>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</si>
  <si>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</si>
  <si>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</si>
  <si>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</si>
  <si>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</si>
  <si>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</si>
  <si>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</si>
  <si>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</si>
  <si>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</si>
  <si>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</si>
  <si>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</si>
  <si>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</si>
  <si>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</si>
  <si>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</si>
  <si>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</si>
  <si>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</si>
  <si>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</si>
  <si>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</si>
  <si>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</si>
  <si>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</si>
  <si>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</si>
  <si>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</si>
  <si>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</si>
  <si>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</si>
  <si>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</si>
  <si>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</si>
  <si>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</si>
  <si>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</si>
  <si>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</si>
  <si>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</si>
  <si>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</si>
  <si>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</si>
  <si>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</si>
  <si>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</si>
  <si>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</si>
  <si>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</si>
  <si>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</si>
  <si>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</si>
  <si>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</si>
  <si>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</si>
  <si>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</si>
  <si>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</si>
  <si>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</si>
  <si>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</si>
  <si>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</si>
  <si>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</si>
  <si>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</si>
  <si>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</si>
  <si>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</si>
  <si>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</si>
  <si>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</si>
  <si>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</si>
  <si>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</si>
  <si>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</si>
  <si>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</si>
  <si>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</si>
  <si>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</si>
  <si>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</si>
  <si>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</si>
  <si>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</si>
  <si>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</si>
  <si>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</si>
  <si>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</si>
  <si>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</si>
  <si>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</si>
  <si>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</si>
  <si>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</si>
  <si>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</si>
  <si>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</si>
  <si>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</si>
  <si>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</si>
  <si>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</si>
  <si>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</si>
  <si>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</si>
  <si>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</si>
  <si>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</si>
  <si>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</si>
  <si>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</si>
  <si>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</si>
  <si>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</si>
  <si>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</si>
  <si>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</si>
  <si>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</si>
  <si>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</si>
  <si>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</si>
  <si>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</si>
  <si>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</si>
  <si>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</si>
  <si>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</si>
  <si>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</si>
  <si>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</si>
  <si>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</si>
  <si>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</si>
  <si>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</si>
  <si>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</si>
  <si>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</si>
  <si>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</si>
  <si>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</si>
  <si>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</si>
  <si>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</si>
  <si>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</si>
  <si>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</si>
  <si>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</si>
  <si>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</si>
  <si>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</si>
  <si>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</si>
  <si>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</si>
  <si>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</si>
  <si>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</si>
  <si>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</si>
  <si>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</si>
  <si>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</si>
  <si>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</si>
  <si>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</si>
  <si>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</si>
  <si>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</si>
  <si>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</si>
  <si>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</si>
  <si>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</si>
  <si>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</si>
  <si>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</si>
  <si>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</si>
  <si>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</si>
  <si>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</si>
  <si>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</si>
  <si>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</si>
  <si>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</si>
  <si>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</si>
  <si>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</si>
  <si>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</si>
  <si>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</si>
  <si>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</si>
  <si>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</si>
  <si>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</si>
  <si>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</si>
  <si>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</si>
  <si>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</si>
  <si>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</si>
  <si>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</si>
  <si>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</si>
  <si>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</si>
  <si>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</si>
  <si>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</si>
  <si>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</si>
  <si>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</si>
  <si>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</si>
  <si>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</si>
  <si>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</si>
  <si>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</si>
  <si>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</si>
  <si>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</si>
  <si>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</si>
  <si>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</si>
  <si>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</si>
  <si>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</si>
  <si>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</si>
  <si>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</si>
  <si>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</si>
  <si>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</si>
  <si>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</si>
  <si>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</si>
  <si>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</si>
  <si>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</si>
  <si>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</si>
  <si>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</si>
  <si>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</si>
  <si>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</si>
  <si>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</si>
  <si>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</si>
  <si>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</si>
  <si>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</si>
  <si>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</si>
  <si>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</si>
  <si>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</si>
  <si>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</si>
  <si>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</si>
  <si>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</si>
  <si>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</si>
  <si>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</si>
  <si>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</si>
  <si>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</si>
  <si>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</si>
  <si>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</si>
  <si>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</si>
  <si>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</si>
  <si>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</si>
  <si>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</si>
  <si>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</si>
  <si>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</si>
  <si>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</si>
  <si>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</si>
  <si>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</si>
  <si>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</si>
  <si>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</si>
  <si>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</si>
  <si>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</si>
  <si>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</si>
  <si>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</si>
  <si>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</si>
  <si>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</si>
  <si>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</si>
  <si>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</si>
  <si>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</si>
  <si>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</si>
  <si>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</si>
  <si>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</si>
  <si>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</si>
  <si>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</si>
  <si>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</si>
  <si>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</si>
  <si>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</si>
  <si>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</si>
  <si>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</si>
  <si>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</si>
  <si>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</si>
  <si>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</si>
  <si>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</si>
  <si>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</si>
  <si>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</si>
  <si>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</si>
  <si>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</si>
  <si>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</si>
  <si>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</si>
  <si>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</si>
  <si>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</si>
  <si>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</si>
  <si>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</si>
  <si>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</si>
  <si>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</si>
  <si>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</si>
  <si>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</si>
  <si>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</si>
  <si>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</si>
  <si>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</si>
  <si>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</si>
  <si>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</si>
  <si>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</si>
  <si>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</si>
  <si>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</si>
  <si>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</si>
  <si>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</si>
  <si>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</si>
  <si>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</si>
  <si>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</si>
  <si>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</si>
  <si>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</si>
  <si>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</si>
  <si>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</si>
  <si>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</si>
  <si>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</si>
  <si>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</si>
  <si>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</si>
  <si>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</si>
  <si>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</si>
  <si>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</si>
  <si>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</si>
  <si>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</si>
  <si>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</si>
  <si>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</si>
  <si>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</si>
  <si>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</si>
  <si>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</si>
  <si>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</si>
  <si>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</si>
  <si>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</si>
  <si>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</si>
  <si>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</si>
  <si>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</si>
  <si>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</si>
  <si>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</si>
  <si>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</si>
  <si>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</si>
  <si>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</si>
  <si>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</si>
  <si>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</si>
  <si>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</si>
  <si>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</si>
  <si>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</si>
  <si>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</si>
  <si>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</si>
  <si>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</si>
  <si>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</si>
  <si>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</si>
  <si>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</si>
  <si>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</si>
  <si>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</si>
  <si>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</si>
  <si>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</si>
  <si>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</si>
  <si>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</si>
  <si>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</si>
  <si>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</si>
  <si>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</si>
  <si>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</si>
  <si>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</si>
  <si>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</si>
  <si>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</si>
  <si>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</si>
  <si>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</si>
  <si>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</si>
  <si>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</si>
  <si>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</si>
  <si>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</si>
  <si>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</si>
  <si>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</si>
  <si>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</si>
  <si>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</si>
  <si>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</si>
  <si>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</si>
  <si>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</si>
  <si>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</si>
  <si>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</si>
  <si>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</si>
  <si>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</si>
  <si>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</si>
  <si>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</si>
  <si>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</si>
  <si>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</si>
  <si>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</si>
  <si>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</si>
  <si>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</si>
  <si>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</si>
  <si>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</si>
  <si>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</si>
  <si>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</si>
  <si>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</si>
  <si>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</si>
  <si>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</si>
  <si>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</si>
  <si>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</si>
  <si>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</si>
  <si>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</si>
  <si>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</si>
  <si>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</si>
  <si>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</si>
  <si>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</si>
  <si>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</si>
  <si>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</si>
  <si>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</si>
  <si>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</si>
  <si>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</si>
  <si>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</si>
  <si>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</si>
  <si>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</si>
  <si>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</si>
  <si>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</si>
  <si>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</si>
  <si>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</si>
  <si>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</si>
  <si>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</si>
  <si>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</si>
  <si>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</si>
  <si>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</si>
  <si>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</si>
  <si>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</si>
  <si>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</si>
  <si>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</si>
  <si>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</si>
  <si>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</si>
  <si>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</si>
  <si>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</si>
  <si>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</si>
  <si>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</si>
  <si>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</si>
  <si>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</si>
  <si>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</si>
  <si>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</si>
  <si>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</si>
  <si>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</si>
  <si>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</si>
  <si>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</si>
  <si>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</si>
  <si>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</si>
  <si>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</si>
  <si>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</si>
  <si>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</si>
  <si>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</si>
  <si>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</si>
  <si>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</si>
  <si>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</si>
  <si>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</si>
  <si>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</si>
  <si>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</si>
  <si>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</si>
  <si>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</si>
  <si>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</si>
  <si>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</si>
  <si>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</si>
  <si>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</si>
  <si>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</si>
  <si>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</si>
  <si>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</si>
  <si>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</si>
  <si>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</si>
  <si>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</si>
  <si>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</si>
  <si>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</si>
  <si>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</si>
  <si>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</si>
  <si>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</si>
  <si>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</si>
  <si>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</si>
  <si>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</si>
  <si>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</si>
  <si>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</si>
  <si>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</si>
  <si>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</si>
  <si>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</si>
  <si>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</si>
  <si>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</si>
  <si>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</si>
  <si>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</si>
  <si>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</si>
  <si>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</si>
  <si>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</si>
  <si>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</si>
  <si>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</si>
  <si>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</si>
  <si>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</si>
  <si>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</si>
  <si>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</si>
  <si>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</si>
  <si>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</si>
  <si>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</si>
  <si>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</si>
  <si>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</si>
  <si>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</si>
  <si>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</si>
  <si>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</si>
  <si>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</si>
  <si>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</si>
  <si>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</si>
  <si>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</si>
  <si>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</si>
  <si>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</si>
  <si>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</si>
  <si>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</si>
  <si>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</si>
  <si>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</si>
  <si>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</si>
  <si>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</si>
  <si>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</si>
  <si>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</si>
  <si>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</si>
  <si>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</si>
  <si>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</si>
  <si>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</si>
  <si>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</si>
  <si>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</si>
  <si>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</si>
  <si>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</si>
  <si>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</si>
  <si>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</si>
  <si>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</si>
  <si>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</si>
  <si>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</si>
  <si>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</si>
  <si>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</si>
  <si>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</si>
  <si>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</si>
  <si>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</si>
  <si>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</si>
  <si>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</si>
  <si>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</si>
  <si>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</si>
  <si>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</si>
  <si>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</si>
  <si>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</si>
  <si>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</si>
  <si>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</si>
  <si>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</si>
  <si>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</si>
  <si>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</si>
  <si>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</si>
  <si>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</si>
  <si>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</si>
  <si>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</si>
  <si>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</si>
  <si>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</si>
  <si>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</si>
  <si>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</si>
  <si>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</si>
  <si>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</si>
  <si>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</si>
  <si>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</si>
  <si>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</si>
  <si>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</si>
  <si>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</si>
  <si>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</si>
  <si>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</si>
  <si>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</si>
  <si>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</si>
  <si>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</si>
  <si>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</si>
  <si>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</si>
  <si>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</si>
  <si>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</si>
  <si>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</si>
  <si>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</si>
  <si>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</si>
  <si>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</si>
  <si>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</si>
  <si>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</si>
  <si>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</si>
  <si>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</si>
  <si>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</si>
  <si>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</si>
  <si>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</si>
  <si>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</si>
  <si>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</si>
  <si>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</si>
  <si>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</si>
  <si>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</si>
  <si>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</si>
  <si>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</si>
  <si>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</si>
  <si>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</si>
  <si>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</si>
  <si>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</si>
  <si>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</si>
  <si>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</si>
  <si>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</si>
  <si>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</si>
  <si>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</si>
  <si>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</si>
  <si>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</si>
  <si>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</si>
  <si>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</si>
  <si>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</si>
  <si>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</si>
  <si>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</si>
  <si>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</si>
  <si>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</si>
  <si>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</si>
  <si>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</si>
  <si>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</si>
  <si>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</si>
  <si>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</si>
  <si>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</si>
  <si>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</si>
  <si>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</si>
  <si>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</si>
  <si>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</si>
  <si>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</si>
  <si>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</si>
  <si>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</si>
  <si>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</si>
  <si>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</si>
  <si>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</si>
  <si>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</si>
  <si>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</si>
  <si>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</si>
  <si>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</si>
  <si>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</si>
  <si>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</si>
  <si>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</si>
  <si>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</si>
  <si>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</si>
  <si>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</si>
  <si>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</si>
  <si>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</si>
  <si>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</si>
  <si>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</si>
  <si>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</si>
  <si>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</si>
  <si>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</si>
  <si>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</si>
  <si>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</si>
  <si>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</si>
  <si>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</si>
  <si>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</si>
  <si>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</si>
  <si>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</si>
  <si>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</si>
  <si>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</si>
  <si>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</si>
  <si>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</si>
  <si>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</si>
  <si>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</si>
  <si>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</si>
  <si>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</si>
  <si>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</si>
  <si>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</si>
  <si>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</si>
  <si>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</si>
  <si>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</si>
  <si>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</si>
  <si>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</si>
  <si>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</si>
  <si>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</si>
  <si>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</si>
  <si>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</si>
  <si>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</si>
  <si>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</si>
  <si>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</si>
  <si>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</si>
  <si>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</si>
  <si>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</si>
  <si>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</si>
  <si>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</si>
  <si>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</si>
  <si>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</si>
  <si>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</si>
  <si>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</si>
  <si>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</si>
  <si>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</si>
  <si>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</si>
  <si>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</si>
  <si>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</si>
  <si>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</si>
  <si>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</si>
  <si>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</si>
  <si>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</si>
  <si>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</si>
  <si>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</si>
  <si>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</si>
  <si>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</si>
  <si>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</si>
  <si>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</si>
  <si>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</si>
  <si>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</si>
  <si>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</si>
  <si>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</si>
  <si>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</si>
  <si>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</si>
  <si>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</si>
  <si>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</si>
  <si>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</si>
  <si>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</si>
  <si>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</si>
  <si>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</si>
  <si>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</si>
  <si>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</si>
  <si>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</si>
  <si>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</si>
  <si>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</si>
  <si>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</si>
  <si>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</si>
  <si>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</si>
  <si>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</si>
  <si>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</si>
  <si>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</si>
  <si>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</si>
  <si>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</si>
  <si>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</si>
  <si>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</si>
  <si>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</si>
  <si>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</si>
  <si>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</si>
  <si>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</si>
  <si>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</si>
  <si>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</si>
  <si>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</si>
  <si>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</si>
  <si>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</si>
  <si>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</si>
  <si>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</si>
  <si>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</si>
  <si>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</si>
  <si>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</si>
  <si>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</si>
  <si>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</si>
  <si>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</si>
  <si>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</si>
  <si>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</si>
  <si>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</si>
  <si>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</si>
  <si>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</si>
  <si>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</si>
  <si>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</si>
  <si>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</si>
  <si>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</si>
  <si>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</si>
  <si>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</si>
  <si>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</si>
  <si>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</si>
  <si>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</si>
  <si>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</si>
  <si>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</si>
  <si>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</si>
  <si>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</si>
  <si>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</si>
  <si>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</si>
  <si>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</si>
  <si>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</si>
  <si>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</si>
  <si>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</si>
  <si>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</si>
  <si>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</si>
  <si>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</si>
  <si>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</si>
  <si>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</si>
  <si>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</si>
  <si>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</si>
  <si>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</si>
  <si>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</si>
  <si>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</si>
  <si>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</si>
  <si>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</si>
  <si>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</si>
  <si>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</si>
  <si>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</si>
  <si>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</si>
  <si>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</si>
  <si>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</si>
  <si>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</si>
  <si>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</si>
  <si>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</si>
  <si>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</si>
  <si>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</si>
  <si>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</si>
  <si>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</si>
  <si>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</si>
  <si>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</si>
  <si>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</si>
  <si>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</si>
  <si>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</si>
  <si>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</si>
  <si>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</si>
  <si>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</si>
  <si>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</si>
  <si>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</si>
  <si>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</si>
  <si>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</si>
  <si>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</si>
  <si>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</si>
  <si>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</si>
  <si>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</si>
  <si>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</si>
  <si>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</si>
  <si>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</si>
  <si>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</si>
  <si>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</si>
  <si>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</si>
  <si>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</si>
  <si>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</si>
  <si>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</si>
  <si>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</si>
  <si>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</si>
  <si>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</si>
  <si>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</si>
  <si>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</si>
  <si>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</si>
  <si>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</si>
  <si>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</si>
  <si>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</si>
  <si>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</si>
  <si>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</si>
  <si>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</si>
  <si>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</si>
  <si>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</si>
  <si>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</si>
  <si>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</si>
  <si>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</si>
  <si>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</si>
  <si>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</si>
  <si>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</si>
  <si>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</si>
  <si>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</si>
  <si>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</si>
  <si>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</si>
  <si>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</si>
  <si>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</si>
  <si>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</si>
  <si>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</si>
  <si>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</si>
  <si>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</si>
  <si>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</si>
  <si>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</si>
  <si>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</si>
  <si>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</si>
  <si>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</si>
  <si>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</si>
  <si>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</si>
  <si>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</si>
  <si>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</si>
  <si>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</si>
  <si>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</si>
  <si>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</si>
  <si>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</si>
  <si>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</si>
  <si>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</si>
  <si>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</si>
  <si>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</si>
  <si>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</si>
  <si>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</si>
  <si>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</si>
  <si>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</si>
  <si>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</si>
  <si>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</si>
  <si>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</si>
  <si>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</si>
  <si>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</si>
  <si>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</si>
  <si>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</si>
  <si>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</si>
  <si>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</si>
  <si>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</si>
  <si>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</si>
  <si>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</si>
  <si>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</si>
  <si>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</si>
  <si>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</si>
  <si>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</si>
  <si>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</si>
  <si>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</si>
  <si>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</si>
  <si>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</si>
  <si>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</si>
  <si>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</si>
  <si>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</si>
  <si>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</si>
  <si>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</si>
  <si>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</si>
  <si>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</si>
  <si>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</si>
  <si>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</si>
  <si>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</si>
  <si>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</si>
  <si>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</si>
  <si>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</si>
  <si>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</si>
  <si>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</si>
  <si>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</si>
  <si>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</si>
  <si>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</si>
  <si>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</si>
  <si>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</si>
  <si>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</si>
  <si>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</si>
  <si>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</si>
  <si>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</si>
  <si>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</si>
  <si>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</si>
  <si>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</si>
  <si>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</si>
  <si>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</si>
  <si>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</si>
  <si>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</si>
  <si>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</si>
  <si>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</si>
  <si>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</si>
  <si>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</si>
  <si>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</si>
  <si>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</si>
  <si>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</si>
  <si>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</si>
  <si>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</si>
  <si>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</si>
  <si>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</si>
  <si>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</si>
  <si>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</si>
  <si>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</si>
  <si>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</si>
  <si>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</si>
  <si>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</si>
  <si>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</si>
  <si>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</si>
  <si>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</si>
  <si>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</si>
  <si>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</si>
  <si>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</si>
  <si>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</si>
  <si>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</si>
  <si>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</si>
  <si>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</si>
  <si>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</si>
  <si>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</si>
  <si>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</si>
  <si>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</si>
  <si>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</si>
  <si>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</si>
  <si>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</si>
  <si>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</si>
  <si>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</si>
  <si>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</si>
  <si>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</si>
  <si>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</si>
  <si>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</si>
  <si>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</si>
  <si>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</si>
  <si>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</si>
  <si>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</si>
  <si>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</si>
  <si>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</si>
  <si>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</si>
  <si>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</si>
  <si>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</si>
  <si>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</si>
  <si>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</si>
  <si>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</si>
  <si>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</si>
  <si>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</si>
  <si>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</si>
  <si>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</si>
  <si>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</si>
  <si>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</si>
  <si>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</si>
  <si>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</si>
  <si>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</si>
  <si>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</si>
  <si>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</si>
  <si>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</si>
  <si>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</si>
  <si>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</si>
  <si>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</si>
  <si>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</si>
  <si>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</si>
  <si>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</si>
  <si>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</si>
  <si>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</si>
  <si>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</si>
  <si>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</si>
  <si>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</si>
  <si>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</si>
  <si>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</si>
  <si>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</si>
  <si>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</si>
  <si>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</si>
  <si>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</si>
  <si>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</si>
  <si>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</si>
  <si>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</si>
  <si>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</si>
  <si>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</si>
  <si>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</si>
  <si>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</si>
  <si>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</si>
  <si>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</si>
  <si>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</si>
  <si>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</si>
  <si>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</si>
  <si>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</si>
  <si>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</si>
  <si>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</si>
  <si>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</si>
  <si>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</si>
  <si>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</si>
  <si>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</si>
  <si>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</si>
  <si>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</si>
  <si>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</si>
  <si>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</si>
  <si>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</si>
  <si>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</si>
  <si>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</si>
  <si>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</si>
  <si>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</si>
  <si>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</si>
  <si>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</si>
  <si>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</si>
  <si>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</si>
  <si>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</si>
  <si>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</si>
  <si>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</si>
  <si>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</si>
  <si>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</si>
  <si>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</si>
  <si>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</si>
  <si>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</si>
  <si>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</si>
  <si>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</si>
  <si>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</si>
  <si>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</si>
  <si>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</si>
  <si>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</si>
  <si>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</si>
  <si>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</si>
  <si>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</si>
  <si>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</si>
  <si>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</si>
  <si>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</si>
  <si>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</si>
  <si>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</si>
  <si>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</si>
  <si>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</si>
  <si>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</si>
  <si>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</si>
  <si>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</si>
  <si>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</si>
  <si>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</si>
  <si>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</si>
  <si>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</si>
  <si>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</si>
  <si>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</si>
  <si>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</si>
  <si>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</si>
  <si>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</si>
  <si>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</si>
  <si>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</si>
  <si>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</si>
  <si>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</si>
  <si>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</si>
  <si>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</si>
  <si>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</si>
  <si>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</si>
  <si>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</si>
  <si>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</si>
  <si>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</si>
  <si>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</si>
  <si>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</si>
  <si>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</si>
  <si>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</si>
  <si>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</si>
  <si>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</si>
  <si>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</si>
  <si>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</si>
  <si>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</si>
  <si>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</si>
  <si>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</si>
  <si>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</si>
  <si>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</si>
  <si>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</si>
  <si>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</si>
  <si>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</si>
  <si>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</si>
  <si>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</si>
  <si>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</si>
  <si>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</si>
  <si>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</si>
  <si>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</si>
  <si>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</si>
  <si>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</si>
  <si>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</si>
  <si>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</si>
  <si>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</si>
  <si>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</si>
  <si>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</si>
  <si>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</si>
  <si>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</si>
  <si>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</si>
  <si>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</si>
  <si>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</si>
  <si>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</si>
  <si>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</si>
  <si>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</si>
  <si>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</si>
  <si>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</si>
  <si>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</si>
  <si>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</si>
  <si>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</si>
  <si>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</si>
  <si>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</si>
  <si>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</si>
  <si>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</si>
  <si>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</si>
  <si>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</si>
  <si>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</si>
  <si>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</si>
  <si>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</si>
  <si>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</si>
  <si>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</si>
  <si>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</si>
  <si>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</si>
  <si>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</si>
  <si>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</si>
  <si>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</si>
  <si>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</si>
  <si>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</si>
  <si>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</si>
  <si>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</si>
  <si>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</si>
  <si>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</si>
  <si>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</si>
  <si>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</si>
  <si>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</si>
  <si>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</si>
  <si>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</si>
  <si>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</si>
  <si>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</si>
  <si>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</si>
  <si>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</si>
  <si>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</si>
  <si>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</si>
  <si>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</si>
  <si>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</si>
  <si>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</si>
  <si>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</si>
  <si>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</si>
  <si>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</si>
  <si>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</si>
  <si>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</si>
  <si>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</si>
  <si>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</si>
  <si>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</si>
  <si>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</si>
  <si>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</si>
  <si>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</si>
  <si>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</si>
  <si>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</si>
  <si>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</si>
  <si>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</si>
  <si>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</si>
  <si>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</si>
  <si>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</si>
  <si>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</si>
  <si>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</si>
  <si>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</si>
  <si>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</si>
  <si>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</si>
  <si>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</si>
  <si>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</si>
  <si>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</si>
  <si>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</si>
  <si>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</si>
  <si>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</si>
  <si>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</si>
  <si>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</si>
  <si>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</si>
  <si>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</si>
  <si>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</si>
  <si>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</si>
  <si>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</si>
  <si>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</si>
  <si>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</si>
  <si>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</si>
  <si>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</si>
  <si>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</si>
  <si>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</si>
  <si>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</si>
  <si>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</si>
  <si>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</si>
  <si>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</si>
  <si>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</si>
  <si>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</si>
  <si>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</si>
  <si>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</si>
  <si>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</si>
  <si>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</si>
  <si>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</si>
  <si>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</si>
  <si>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</si>
  <si>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</si>
  <si>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</si>
  <si>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</si>
  <si>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</si>
  <si>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</si>
  <si>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</si>
  <si>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</si>
  <si>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</si>
  <si>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</si>
  <si>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</si>
  <si>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</si>
  <si>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</si>
  <si>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</si>
  <si>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</si>
  <si>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</si>
  <si>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</si>
  <si>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</si>
  <si>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</si>
  <si>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</si>
  <si>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</si>
  <si>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</si>
  <si>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</si>
  <si>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</si>
  <si>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</si>
  <si>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</si>
  <si>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</si>
  <si>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</si>
  <si>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</si>
  <si>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</si>
  <si>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</si>
  <si>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</si>
  <si>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</si>
  <si>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</si>
  <si>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</si>
  <si>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</si>
  <si>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</si>
  <si>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</si>
  <si>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</si>
  <si>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</si>
  <si>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</si>
  <si>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</si>
  <si>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</si>
  <si>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</si>
  <si>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</si>
  <si>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</si>
  <si>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</si>
  <si>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</si>
  <si>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</si>
  <si>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</si>
  <si>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</si>
  <si>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</si>
  <si>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</si>
  <si>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</si>
  <si>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</si>
  <si>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</si>
  <si>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</si>
  <si>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</si>
  <si>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</si>
  <si>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</si>
  <si>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</si>
  <si>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</si>
  <si>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</si>
  <si>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</si>
  <si>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</si>
  <si>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</si>
  <si>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</si>
  <si>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</si>
  <si>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</si>
  <si>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</si>
  <si>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</si>
  <si>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</si>
  <si>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</si>
  <si>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</si>
  <si>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</si>
  <si>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</si>
  <si>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</si>
  <si>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</si>
  <si>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</si>
  <si>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</si>
  <si>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</si>
  <si>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</si>
  <si>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</si>
  <si>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</si>
  <si>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</si>
  <si>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</si>
  <si>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</si>
  <si>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</si>
  <si>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</si>
  <si>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</si>
  <si>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</si>
  <si>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</si>
  <si>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</si>
  <si>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</si>
  <si>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</si>
  <si>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</si>
  <si>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</si>
  <si>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</si>
  <si>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</si>
  <si>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</si>
  <si>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</si>
  <si>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</si>
  <si>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</si>
  <si>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</si>
  <si>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</si>
  <si>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</si>
  <si>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</si>
  <si>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</si>
  <si>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</si>
  <si>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</si>
  <si>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</si>
  <si>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</si>
  <si>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</si>
  <si>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</si>
  <si>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</si>
  <si>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</si>
  <si>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</si>
  <si>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</si>
  <si>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</si>
  <si>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</si>
  <si>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</si>
  <si>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</si>
  <si>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</si>
  <si>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</si>
  <si>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</si>
  <si>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</si>
  <si>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</si>
  <si>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</si>
  <si>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</si>
  <si>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</si>
  <si>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</si>
  <si>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</si>
  <si>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</si>
  <si>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</si>
  <si>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</si>
  <si>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</si>
  <si>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</si>
  <si>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</si>
  <si>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</si>
  <si>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</si>
  <si>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</si>
  <si>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</si>
  <si>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</si>
  <si>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</si>
  <si>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</si>
  <si>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</si>
  <si>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</si>
  <si>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</si>
  <si>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</si>
  <si>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</si>
  <si>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</si>
  <si>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</si>
  <si>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</si>
  <si>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</si>
  <si>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</si>
  <si>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</si>
  <si>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</si>
  <si>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</si>
  <si>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</si>
  <si>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</si>
  <si>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</si>
  <si>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</si>
  <si>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</si>
  <si>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</si>
  <si>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</si>
  <si>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</si>
  <si>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</si>
  <si>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</si>
  <si>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</si>
  <si>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</si>
  <si>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</si>
  <si>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</si>
  <si>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</si>
  <si>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</si>
  <si>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</si>
  <si>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</si>
  <si>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</si>
  <si>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</si>
  <si>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</si>
  <si>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</si>
  <si>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</si>
  <si>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</si>
  <si>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</si>
  <si>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</si>
  <si>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</si>
  <si>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</si>
  <si>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</si>
  <si>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</si>
  <si>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</si>
  <si>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</si>
  <si>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</si>
  <si>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</si>
  <si>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</si>
  <si>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</si>
  <si>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</si>
  <si>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</si>
  <si>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</si>
  <si>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</si>
  <si>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</si>
  <si>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</si>
  <si>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</si>
  <si>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</si>
  <si>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</si>
  <si>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</si>
  <si>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</si>
  <si>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</si>
  <si>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</si>
  <si>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</si>
  <si>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</si>
  <si>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</si>
  <si>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</si>
  <si>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</si>
  <si>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</si>
  <si>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</si>
  <si>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</si>
  <si>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</si>
  <si>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</si>
  <si>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</si>
  <si>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</si>
  <si>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</si>
  <si>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</si>
  <si>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</si>
  <si>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</si>
  <si>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</si>
  <si>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</si>
  <si>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</si>
  <si>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</si>
  <si>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</si>
  <si>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</si>
  <si>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</si>
  <si>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</si>
  <si>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</si>
  <si>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</si>
  <si>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</si>
  <si>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</si>
  <si>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</si>
  <si>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</si>
  <si>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</si>
  <si>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</si>
  <si>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</si>
  <si>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</si>
  <si>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</si>
  <si>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</si>
  <si>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</si>
  <si>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</si>
  <si>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</si>
  <si>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</si>
  <si>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</si>
  <si>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</si>
  <si>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</si>
  <si>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</si>
  <si>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</si>
  <si>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</si>
  <si>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</si>
  <si>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</si>
  <si>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</si>
  <si>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</si>
  <si>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</si>
  <si>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</si>
  <si>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</si>
  <si>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</si>
  <si>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</si>
  <si>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</si>
  <si>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</si>
  <si>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</si>
  <si>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</si>
  <si>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</si>
  <si>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</si>
  <si>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</si>
  <si>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</si>
  <si>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</si>
  <si>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</si>
  <si>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</si>
  <si>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</si>
  <si>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</si>
  <si>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</si>
  <si>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</si>
  <si>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</si>
  <si>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</si>
  <si>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</si>
  <si>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</si>
  <si>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</si>
  <si>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</si>
  <si>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</si>
  <si>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</si>
  <si>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</si>
  <si>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</si>
  <si>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</si>
  <si>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</si>
  <si>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</si>
  <si>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</si>
  <si>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</si>
  <si>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</si>
  <si>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</si>
  <si>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</si>
  <si>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</si>
  <si>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</si>
  <si>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</si>
  <si>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</si>
  <si>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</si>
  <si>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</si>
  <si>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</si>
  <si>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</si>
  <si>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</si>
  <si>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</si>
  <si>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</si>
  <si>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</si>
  <si>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</si>
  <si>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</si>
  <si>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</si>
  <si>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</si>
  <si>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</si>
  <si>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</si>
  <si>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</si>
  <si>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</si>
  <si>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</si>
  <si>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</si>
  <si>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</si>
  <si>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</si>
  <si>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</si>
  <si>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</si>
  <si>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</si>
  <si>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</si>
  <si>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</si>
  <si>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</si>
  <si>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</si>
  <si>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</si>
  <si>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</si>
  <si>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</si>
  <si>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</si>
  <si>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</si>
  <si>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</si>
  <si>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</si>
  <si>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</si>
  <si>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</si>
  <si>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</si>
  <si>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</si>
  <si>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</si>
  <si>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</si>
  <si>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</si>
  <si>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</si>
  <si>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</si>
  <si>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</si>
  <si>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</si>
  <si>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</si>
  <si>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</si>
  <si>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</si>
  <si>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</si>
  <si>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</si>
  <si>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</si>
  <si>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</si>
  <si>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</si>
  <si>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</si>
  <si>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</si>
  <si>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</si>
  <si>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</si>
  <si>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</si>
  <si>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</si>
  <si>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</si>
  <si>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</si>
  <si>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</si>
  <si>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</si>
  <si>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</si>
  <si>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</si>
  <si>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</si>
  <si>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</si>
  <si>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</si>
  <si>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</si>
  <si>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</si>
  <si>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</si>
  <si>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</si>
  <si>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</si>
  <si>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</si>
  <si>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</si>
  <si>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</si>
  <si>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</si>
  <si>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</si>
  <si>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</si>
  <si>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</si>
  <si>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</si>
  <si>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</si>
  <si>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</si>
  <si>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</si>
  <si>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</si>
  <si>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</si>
  <si>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</si>
  <si>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</si>
  <si>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</si>
  <si>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</si>
  <si>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</si>
  <si>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</si>
  <si>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</si>
  <si>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</si>
  <si>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</si>
  <si>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</si>
  <si>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</si>
  <si>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</si>
  <si>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</si>
  <si>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</si>
  <si>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</si>
  <si>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</si>
  <si>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</si>
  <si>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</si>
  <si>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</si>
  <si>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</si>
  <si>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</si>
  <si>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</si>
  <si>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</si>
  <si>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</si>
  <si>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</si>
  <si>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</si>
  <si>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</si>
  <si>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</si>
  <si>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</si>
  <si>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</si>
  <si>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</si>
  <si>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</si>
  <si>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</si>
  <si>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</si>
  <si>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</si>
  <si>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</si>
  <si>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</si>
  <si>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</si>
  <si>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</si>
  <si>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</si>
  <si>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</si>
  <si>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</si>
  <si>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</si>
  <si>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</si>
  <si>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</si>
  <si>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</si>
  <si>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</si>
  <si>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</si>
  <si>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</si>
  <si>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</si>
  <si>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</si>
  <si>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</si>
  <si>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</si>
  <si>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</si>
  <si>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</si>
  <si>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</si>
  <si>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</si>
  <si>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</si>
  <si>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</si>
  <si>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</si>
  <si>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</si>
  <si>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</si>
  <si>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</si>
  <si>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</si>
  <si>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</si>
  <si>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</si>
  <si>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</si>
  <si>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</si>
  <si>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</si>
  <si>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</si>
  <si>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</si>
  <si>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</si>
  <si>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</si>
  <si>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</si>
  <si>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</si>
  <si>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</si>
  <si>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</si>
  <si>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</si>
  <si>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</si>
  <si>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</si>
  <si>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</si>
  <si>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</si>
  <si>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</si>
  <si>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</si>
  <si>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</si>
  <si>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</si>
  <si>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</si>
  <si>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</si>
  <si>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</si>
  <si>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</si>
  <si>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</si>
  <si>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</si>
  <si>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</si>
  <si>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</si>
  <si>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</si>
  <si>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</si>
  <si>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</si>
  <si>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</si>
  <si>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</si>
  <si>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</si>
  <si>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</si>
  <si>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</si>
  <si>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</si>
  <si>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</si>
  <si>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</si>
  <si>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</si>
  <si>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</si>
  <si>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</si>
  <si>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</si>
  <si>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</si>
  <si>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</si>
  <si>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</si>
  <si>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</si>
  <si>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</si>
  <si>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</si>
  <si>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</si>
  <si>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</si>
  <si>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</si>
  <si>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</si>
  <si>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</si>
  <si>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</si>
  <si>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</si>
  <si>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</si>
  <si>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</si>
  <si>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</si>
  <si>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</si>
  <si>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</si>
  <si>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</si>
  <si>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</si>
  <si>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</si>
  <si>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</si>
  <si>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</si>
  <si>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</si>
  <si>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</si>
  <si>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</si>
  <si>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</si>
  <si>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</si>
  <si>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</si>
  <si>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</si>
  <si>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</si>
  <si>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</si>
  <si>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</si>
  <si>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</si>
  <si>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</si>
  <si>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</si>
  <si>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</si>
  <si>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</si>
  <si>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</si>
  <si>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</si>
  <si>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</si>
  <si>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</si>
  <si>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</si>
  <si>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</si>
  <si>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</si>
  <si>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</si>
  <si>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</si>
  <si>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</si>
  <si>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</si>
  <si>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</si>
  <si>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</si>
  <si>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</si>
  <si>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</si>
  <si>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</si>
  <si>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</si>
  <si>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</si>
  <si>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</si>
  <si>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</si>
  <si>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</si>
  <si>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</si>
  <si>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</si>
  <si>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</si>
  <si>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</si>
  <si>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</si>
  <si>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</si>
  <si>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</si>
  <si>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</si>
  <si>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</si>
  <si>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</si>
  <si>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</si>
  <si>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</si>
  <si>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</si>
  <si>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</si>
  <si>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</si>
  <si>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</si>
  <si>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</si>
  <si>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</si>
  <si>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</si>
  <si>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</si>
  <si>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</si>
  <si>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</si>
  <si>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</si>
  <si>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</si>
  <si>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</si>
  <si>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</si>
  <si>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</si>
  <si>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</si>
  <si>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</si>
  <si>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</si>
  <si>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</si>
  <si>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</si>
  <si>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</si>
  <si>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</si>
  <si>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</si>
  <si>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</si>
  <si>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</si>
  <si>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</si>
  <si>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</si>
  <si>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</si>
  <si>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</si>
  <si>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</si>
  <si>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</si>
  <si>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</si>
  <si>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</si>
  <si>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</si>
  <si>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</si>
  <si>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</si>
  <si>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</si>
  <si>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</si>
  <si>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</si>
  <si>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</si>
  <si>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</si>
  <si>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</si>
  <si>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</si>
  <si>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</si>
  <si>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</si>
  <si>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</si>
  <si>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</si>
  <si>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</si>
  <si>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</si>
  <si>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</si>
  <si>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</si>
  <si>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</si>
  <si>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</si>
  <si>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</si>
  <si>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</si>
  <si>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</si>
  <si>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</si>
  <si>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</si>
  <si>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</si>
  <si>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</si>
  <si>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</si>
  <si>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</si>
  <si>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</si>
  <si>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</si>
  <si>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</si>
  <si>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</si>
  <si>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</si>
  <si>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</si>
  <si>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</si>
  <si>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</si>
  <si>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</si>
  <si>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</si>
  <si>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</si>
  <si>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</si>
  <si>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</si>
  <si>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</si>
  <si>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</si>
  <si>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</si>
  <si>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</si>
  <si>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</si>
  <si>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</si>
  <si>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</si>
  <si>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</si>
  <si>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</si>
  <si>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</si>
  <si>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</si>
  <si>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</si>
  <si>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</si>
  <si>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</si>
  <si>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</si>
  <si>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</si>
  <si>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</si>
  <si>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</si>
  <si>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</si>
  <si>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</si>
  <si>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</si>
  <si>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</si>
  <si>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</si>
  <si>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</si>
  <si>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</si>
  <si>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</si>
  <si>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</si>
  <si>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</si>
  <si>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</si>
  <si>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</si>
  <si>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</si>
  <si>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</si>
  <si>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</si>
  <si>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</si>
  <si>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</si>
  <si>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</si>
  <si>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</si>
  <si>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</si>
  <si>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</si>
  <si>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</si>
  <si>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</si>
  <si>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</si>
  <si>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</si>
  <si>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</si>
  <si>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</si>
  <si>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</si>
  <si>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</si>
  <si>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</si>
  <si>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</si>
  <si>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</si>
  <si>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</si>
  <si>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</si>
  <si>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</si>
  <si>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</si>
  <si>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</si>
  <si>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</si>
  <si>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</si>
  <si>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</si>
  <si>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</si>
  <si>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</si>
  <si>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</si>
  <si>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</si>
  <si>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</si>
  <si>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</si>
  <si>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</si>
  <si>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</si>
  <si>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</si>
  <si>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</si>
  <si>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</si>
  <si>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</si>
  <si>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</si>
  <si>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</si>
  <si>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</si>
  <si>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</si>
  <si>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</si>
  <si>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</si>
  <si>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</si>
  <si>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</si>
  <si>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</si>
  <si>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</si>
  <si>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</si>
  <si>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</si>
  <si>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</si>
  <si>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</si>
  <si>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</si>
  <si>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</si>
  <si>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</si>
  <si>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</si>
  <si>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</si>
  <si>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</si>
  <si>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</si>
  <si>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</si>
  <si>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</si>
  <si>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</si>
  <si>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</si>
  <si>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</si>
  <si>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</si>
  <si>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</si>
  <si>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</si>
  <si>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</si>
  <si>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</si>
  <si>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</si>
  <si>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</si>
  <si>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</si>
  <si>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</si>
  <si>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</si>
  <si>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</si>
  <si>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</si>
  <si>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</si>
  <si>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</si>
  <si>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</si>
  <si>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</si>
  <si>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</si>
  <si>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</si>
  <si>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</si>
  <si>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</si>
  <si>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</si>
  <si>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</si>
  <si>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</si>
  <si>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</si>
  <si>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</si>
  <si>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</si>
  <si>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</si>
  <si>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</si>
  <si>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</si>
  <si>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</si>
  <si>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</si>
  <si>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</si>
  <si>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</si>
  <si>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</si>
  <si>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</si>
  <si>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</si>
  <si>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</si>
  <si>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</si>
  <si>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</si>
  <si>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</si>
  <si>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</si>
  <si>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</si>
  <si>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</si>
  <si>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</si>
  <si>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</si>
  <si>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</si>
  <si>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</si>
  <si>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</si>
  <si>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</si>
  <si>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</si>
  <si>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</si>
  <si>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</si>
  <si>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</si>
  <si>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</si>
  <si>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</si>
  <si>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</si>
  <si>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</si>
  <si>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</si>
  <si>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</si>
  <si>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</si>
  <si>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</si>
  <si>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</si>
  <si>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</si>
  <si>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</si>
  <si>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</si>
  <si>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</si>
  <si>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</si>
  <si>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</si>
  <si>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</si>
  <si>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</si>
  <si>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</si>
  <si>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</si>
  <si>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</si>
  <si>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</si>
  <si>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</si>
  <si>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</si>
  <si>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</si>
  <si>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</si>
  <si>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</si>
  <si>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</si>
  <si>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</si>
  <si>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</si>
  <si>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</si>
  <si>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</si>
  <si>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</si>
  <si>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</si>
  <si>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</si>
  <si>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</si>
  <si>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</si>
  <si>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</si>
  <si>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</si>
  <si>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</si>
  <si>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</si>
  <si>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</si>
  <si>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</si>
  <si>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</si>
  <si>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</si>
  <si>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</si>
  <si>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</si>
  <si>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</si>
  <si>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</si>
  <si>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</si>
  <si>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</si>
  <si>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</si>
  <si>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</si>
  <si>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</si>
  <si>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</si>
  <si>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</si>
  <si>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</si>
  <si>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</si>
  <si>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</si>
  <si>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</si>
  <si>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</si>
  <si>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</si>
  <si>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</si>
  <si>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</si>
  <si>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</si>
  <si>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</si>
  <si>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</si>
  <si>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</si>
  <si>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</si>
  <si>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</si>
  <si>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</si>
  <si>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</si>
  <si>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</si>
  <si>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</si>
  <si>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</si>
  <si>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</si>
  <si>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</si>
  <si>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</si>
  <si>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</si>
  <si>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</si>
  <si>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</si>
  <si>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</si>
  <si>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</si>
  <si>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</si>
  <si>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</si>
  <si>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</si>
  <si>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</si>
  <si>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</si>
  <si>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</si>
  <si>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</si>
  <si>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</si>
  <si>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</si>
  <si>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</si>
  <si>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</si>
  <si>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</si>
  <si>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</si>
  <si>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</si>
  <si>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</si>
  <si>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</si>
  <si>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</si>
  <si>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</si>
  <si>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</si>
  <si>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</si>
  <si>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</si>
  <si>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</si>
  <si>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</si>
  <si>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</si>
  <si>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</si>
  <si>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</si>
  <si>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</si>
  <si>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</si>
  <si>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</si>
  <si>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</si>
  <si>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</si>
  <si>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</si>
  <si>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</si>
  <si>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</si>
  <si>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</si>
  <si>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</si>
  <si>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</si>
  <si>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</si>
  <si>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</si>
  <si>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</si>
  <si>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</si>
  <si>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</si>
  <si>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</si>
  <si>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</si>
  <si>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</si>
  <si>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</si>
  <si>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</si>
  <si>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</si>
  <si>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</si>
  <si>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</si>
  <si>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</si>
  <si>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</si>
  <si>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</si>
  <si>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</si>
  <si>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</si>
  <si>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</si>
  <si>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</si>
  <si>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</si>
  <si>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</si>
  <si>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</si>
  <si>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</si>
  <si>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</si>
  <si>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</si>
  <si>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</si>
  <si>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</si>
  <si>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</si>
  <si>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</si>
  <si>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</si>
  <si>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</si>
  <si>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</si>
  <si>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</si>
  <si>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</si>
  <si>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</si>
  <si>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</si>
  <si>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</si>
  <si>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</si>
  <si>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</si>
  <si>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</si>
  <si>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</si>
  <si>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</si>
  <si>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</si>
  <si>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</si>
  <si>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</si>
  <si>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</si>
  <si>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</si>
  <si>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</si>
  <si>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</si>
  <si>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</si>
  <si>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</si>
  <si>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</si>
  <si>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</si>
  <si>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</si>
  <si>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</si>
  <si>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</si>
  <si>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</si>
  <si>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</si>
  <si>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</si>
  <si>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</si>
  <si>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</si>
  <si>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</si>
  <si>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</si>
  <si>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</si>
  <si>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</si>
  <si>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</si>
  <si>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</si>
  <si>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</si>
  <si>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</si>
  <si>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</si>
  <si>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</si>
  <si>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</si>
  <si>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</si>
  <si>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</si>
  <si>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</si>
  <si>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</si>
  <si>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</si>
  <si>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</si>
  <si>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</si>
  <si>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</si>
  <si>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</si>
  <si>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</si>
  <si>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</si>
  <si>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</si>
  <si>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</si>
  <si>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</si>
  <si>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</si>
  <si>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</si>
  <si>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</si>
  <si>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</si>
  <si>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</si>
  <si>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</si>
  <si>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</si>
  <si>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</si>
  <si>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</si>
  <si>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</si>
  <si>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</si>
  <si>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</si>
  <si>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</si>
  <si>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</si>
  <si>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</si>
  <si>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</si>
  <si>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</si>
  <si>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</si>
  <si>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</si>
  <si>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</si>
  <si>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</si>
  <si>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</si>
  <si>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</si>
  <si>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</si>
  <si>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</si>
  <si>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</si>
  <si>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</si>
  <si>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</si>
  <si>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</si>
  <si>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</si>
  <si>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</si>
  <si>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</si>
  <si>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</si>
  <si>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</si>
  <si>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</si>
  <si>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</si>
  <si>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</si>
  <si>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</si>
  <si>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</si>
  <si>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</si>
  <si>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</si>
  <si>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</si>
  <si>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</si>
  <si>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</si>
  <si>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</si>
  <si>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</si>
  <si>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</si>
  <si>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</si>
  <si>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</si>
  <si>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</si>
  <si>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</si>
  <si>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</si>
  <si>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</si>
  <si>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</si>
  <si>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</si>
  <si>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</si>
  <si>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</si>
  <si>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</si>
  <si>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</si>
  <si>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</si>
  <si>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</si>
  <si>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</si>
  <si>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</si>
  <si>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</si>
  <si>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</si>
  <si>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</si>
  <si>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</si>
  <si>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</si>
  <si>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</si>
  <si>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</si>
  <si>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</si>
  <si>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</si>
  <si>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</si>
  <si>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</si>
  <si>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</si>
  <si>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</si>
  <si>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</si>
  <si>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</si>
  <si>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</si>
  <si>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</si>
  <si>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</si>
  <si>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</si>
  <si>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</si>
  <si>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</si>
  <si>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</si>
  <si>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</si>
  <si>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</si>
  <si>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</si>
  <si>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</si>
  <si>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</si>
  <si>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</si>
  <si>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</si>
  <si>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</si>
  <si>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</si>
  <si>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</si>
  <si>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</si>
  <si>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</si>
  <si>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</si>
  <si>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</si>
  <si>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</si>
  <si>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</si>
  <si>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</si>
  <si>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</si>
  <si>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</si>
  <si>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</si>
  <si>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</si>
  <si>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</si>
  <si>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</si>
  <si>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</si>
  <si>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</si>
  <si>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</si>
  <si>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</si>
  <si>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</si>
  <si>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</si>
  <si>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</si>
  <si>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</si>
  <si>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</si>
  <si>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</si>
  <si>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</si>
  <si>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</si>
  <si>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</si>
  <si>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</si>
  <si>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</si>
  <si>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</si>
  <si>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</si>
  <si>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</si>
  <si>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</si>
  <si>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</si>
  <si>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</si>
  <si>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</si>
  <si>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</si>
  <si>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</si>
  <si>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</si>
  <si>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</si>
  <si>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</si>
  <si>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</si>
  <si>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</si>
  <si>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</si>
  <si>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</si>
  <si>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</si>
  <si>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</si>
  <si>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</si>
  <si>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</si>
  <si>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</si>
  <si>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</si>
  <si>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</si>
  <si>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</si>
  <si>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</si>
  <si>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</si>
  <si>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</si>
  <si>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</si>
  <si>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</si>
  <si>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</si>
  <si>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</si>
  <si>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</si>
  <si>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</si>
  <si>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</si>
  <si>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</si>
  <si>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</si>
  <si>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</si>
  <si>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</si>
  <si>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</si>
  <si>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</si>
  <si>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</si>
  <si>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</si>
  <si>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</si>
  <si>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</si>
  <si>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</si>
  <si>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</si>
  <si>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</si>
  <si>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</si>
  <si>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</si>
  <si>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</si>
  <si>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</si>
  <si>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</si>
  <si>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</si>
  <si>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</si>
  <si>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</si>
  <si>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</si>
  <si>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</si>
  <si>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</si>
  <si>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</si>
  <si>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</si>
  <si>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</si>
  <si>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</si>
  <si>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</si>
  <si>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</si>
  <si>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</si>
  <si>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</si>
  <si>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</si>
  <si>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</si>
  <si>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</si>
  <si>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</si>
  <si>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</si>
  <si>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</si>
  <si>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</si>
  <si>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</si>
  <si>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</si>
  <si>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</si>
  <si>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</si>
  <si>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</si>
  <si>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</si>
  <si>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</si>
  <si>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</si>
  <si>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</si>
  <si>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</si>
  <si>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</si>
  <si>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</si>
  <si>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</si>
  <si>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</si>
  <si>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</si>
  <si>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</si>
  <si>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</si>
  <si>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</si>
  <si>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</si>
  <si>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</si>
  <si>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</si>
  <si>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</si>
  <si>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</si>
  <si>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</si>
  <si>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</si>
  <si>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</si>
  <si>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</si>
  <si>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</si>
  <si>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</si>
  <si>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</si>
  <si>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</si>
  <si>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</si>
  <si>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</si>
  <si>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</si>
  <si>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</si>
  <si>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</si>
  <si>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</si>
  <si>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</si>
  <si>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</si>
  <si>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</si>
  <si>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</si>
  <si>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</si>
  <si>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</si>
  <si>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</si>
  <si>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</si>
  <si>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</si>
  <si>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</si>
  <si>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</si>
  <si>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</si>
  <si>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</si>
  <si>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</si>
  <si>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</si>
  <si>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</si>
  <si>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</si>
  <si>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</si>
  <si>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</si>
  <si>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</si>
  <si>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</si>
  <si>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</si>
  <si>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</si>
  <si>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</si>
  <si>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</si>
  <si>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</si>
  <si>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</si>
  <si>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</si>
  <si>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</si>
  <si>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</si>
  <si>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</si>
  <si>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</si>
  <si>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</si>
  <si>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</si>
  <si>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</si>
  <si>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</si>
  <si>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</si>
  <si>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</si>
  <si>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</si>
  <si>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</si>
  <si>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</si>
  <si>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</si>
  <si>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</si>
  <si>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</si>
  <si>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</si>
  <si>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</si>
  <si>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</si>
  <si>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</si>
  <si>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</si>
  <si>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</si>
  <si>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</si>
  <si>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</si>
  <si>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</si>
  <si>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</si>
  <si>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</si>
  <si>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</si>
  <si>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</si>
  <si>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</si>
  <si>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</si>
  <si>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</si>
  <si>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</si>
  <si>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</si>
  <si>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</si>
  <si>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</si>
  <si>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</si>
  <si>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</si>
  <si>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</si>
  <si>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</si>
  <si>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</si>
  <si>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</si>
  <si>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</si>
  <si>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</si>
  <si>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</si>
  <si>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</si>
  <si>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</si>
  <si>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</si>
  <si>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</si>
  <si>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</si>
  <si>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</si>
  <si>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</si>
  <si>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</si>
  <si>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</si>
  <si>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</si>
  <si>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</si>
  <si>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</si>
  <si>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</si>
  <si>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</si>
  <si>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</si>
  <si>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</si>
  <si>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</si>
  <si>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</si>
  <si>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</si>
  <si>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</si>
  <si>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</si>
  <si>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</si>
  <si>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</si>
  <si>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</si>
  <si>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</si>
  <si>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</si>
  <si>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</si>
  <si>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</si>
  <si>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</si>
  <si>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</si>
  <si>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</si>
  <si>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</si>
  <si>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</si>
  <si>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</si>
  <si>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</si>
  <si>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</si>
  <si>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</si>
  <si>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</si>
  <si>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</si>
  <si>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</si>
  <si>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</si>
  <si>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</si>
  <si>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</si>
  <si>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</si>
  <si>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</si>
  <si>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</si>
  <si>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</si>
  <si>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</si>
  <si>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</si>
  <si>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</si>
  <si>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</si>
  <si>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</si>
  <si>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</si>
  <si>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</si>
  <si>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</si>
  <si>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</si>
  <si>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</si>
  <si>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</si>
  <si>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</si>
  <si>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</si>
  <si>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</si>
  <si>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</si>
  <si>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</si>
  <si>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</si>
  <si>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</si>
  <si>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</si>
  <si>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</si>
  <si>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</si>
  <si>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</si>
  <si>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</si>
  <si>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</si>
  <si>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</si>
  <si>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</si>
  <si>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</si>
  <si>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</si>
  <si>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</si>
  <si>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</si>
  <si>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</si>
  <si>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</si>
  <si>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</si>
  <si>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</si>
  <si>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</si>
  <si>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</si>
  <si>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</si>
  <si>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</si>
  <si>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</si>
  <si>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</si>
  <si>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</si>
  <si>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</si>
  <si>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</si>
  <si>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</si>
  <si>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</si>
  <si>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</si>
  <si>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</si>
  <si>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</si>
  <si>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</si>
  <si>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</si>
  <si>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</si>
  <si>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</si>
  <si>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</si>
  <si>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</si>
  <si>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</si>
  <si>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</si>
  <si>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</si>
  <si>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</si>
  <si>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</si>
  <si>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</si>
  <si>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</si>
  <si>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</si>
  <si>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</si>
  <si>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</si>
  <si>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</si>
  <si>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</si>
  <si>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</si>
  <si>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</si>
  <si>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</si>
  <si>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</si>
  <si>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</si>
  <si>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</si>
  <si>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</si>
  <si>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</si>
  <si>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</si>
  <si>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</si>
  <si>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</si>
  <si>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</si>
  <si>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</si>
  <si>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</si>
  <si>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</si>
  <si>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</si>
  <si>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</si>
  <si>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</si>
  <si>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</si>
  <si>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</si>
  <si>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</si>
  <si>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</si>
  <si>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</si>
  <si>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</si>
  <si>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</si>
  <si>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</si>
  <si>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</si>
  <si>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</si>
  <si>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</si>
  <si>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</si>
  <si>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</si>
  <si>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</si>
  <si>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</si>
  <si>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</si>
  <si>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</si>
  <si>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</si>
  <si>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</si>
  <si>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</si>
  <si>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</si>
  <si>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</si>
  <si>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</si>
  <si>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</si>
  <si>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</si>
  <si>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</si>
  <si>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</si>
  <si>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</si>
  <si>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</si>
  <si>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</si>
  <si>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</si>
  <si>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</si>
  <si>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</si>
  <si>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</si>
  <si>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</si>
  <si>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</si>
  <si>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</si>
  <si>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</si>
  <si>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</si>
  <si>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</si>
  <si>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</si>
  <si>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</si>
  <si>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</si>
  <si>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</si>
  <si>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</si>
  <si>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</si>
  <si>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</si>
  <si>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</si>
  <si>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</si>
  <si>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</si>
  <si>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</si>
  <si>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</si>
  <si>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</si>
  <si>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</si>
  <si>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</si>
  <si>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</si>
  <si>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</si>
  <si>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</si>
  <si>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</si>
  <si>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</si>
  <si>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</si>
  <si>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</si>
  <si>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</si>
  <si>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</si>
  <si>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</si>
  <si>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</si>
  <si>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</si>
  <si>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</si>
  <si>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</si>
  <si>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</si>
  <si>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</si>
  <si>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</si>
  <si>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</si>
  <si>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</si>
  <si>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</si>
  <si>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</si>
  <si>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</si>
  <si>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</si>
  <si>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</si>
  <si>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</si>
  <si>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</si>
  <si>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</si>
  <si>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</si>
  <si>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</si>
  <si>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</si>
  <si>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</si>
  <si>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</si>
  <si>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</si>
  <si>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</si>
  <si>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</si>
  <si>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</si>
  <si>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</si>
  <si>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</si>
  <si>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</si>
  <si>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</si>
  <si>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</si>
  <si>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</si>
  <si>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</si>
  <si>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</si>
  <si>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</si>
  <si>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</si>
  <si>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</si>
  <si>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</si>
  <si>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</si>
  <si>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</si>
  <si>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</si>
  <si>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</si>
  <si>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</si>
  <si>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</si>
  <si>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</si>
  <si>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</si>
  <si>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</si>
  <si>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</si>
  <si>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</si>
  <si>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</si>
  <si>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</si>
  <si>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</si>
  <si>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</si>
  <si>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</si>
  <si>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</si>
  <si>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</si>
  <si>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</si>
  <si>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</si>
  <si>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</si>
  <si>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</si>
  <si>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</si>
  <si>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</si>
  <si>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</si>
  <si>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</si>
  <si>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</si>
  <si>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</si>
  <si>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</si>
  <si>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</si>
  <si>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</si>
  <si>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</si>
  <si>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</si>
  <si>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</si>
  <si>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</si>
  <si>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</si>
  <si>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</si>
  <si>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</si>
  <si>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</si>
  <si>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</si>
  <si>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</si>
  <si>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</si>
  <si>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</si>
  <si>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</si>
  <si>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</si>
  <si>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</si>
  <si>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</si>
  <si>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</si>
  <si>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</si>
  <si>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</si>
  <si>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</si>
  <si>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</si>
  <si>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</si>
  <si>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</si>
  <si>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</si>
  <si>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</si>
  <si>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</si>
  <si>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</si>
  <si>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</si>
  <si>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</si>
  <si>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</si>
  <si>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</si>
  <si>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</si>
  <si>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</si>
  <si>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</si>
  <si>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</si>
  <si>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</si>
  <si>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</si>
  <si>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</si>
  <si>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</si>
  <si>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</si>
  <si>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</si>
  <si>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</si>
  <si>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</si>
  <si>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</si>
  <si>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</si>
  <si>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</si>
  <si>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</si>
  <si>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</si>
  <si>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</si>
  <si>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</si>
  <si>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</si>
  <si>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</si>
  <si>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</si>
  <si>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</si>
  <si>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</si>
  <si>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</si>
  <si>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</si>
  <si>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</si>
  <si>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</si>
  <si>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</si>
  <si>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</si>
  <si>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</si>
  <si>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</si>
  <si>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</si>
  <si>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</si>
  <si>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</si>
  <si>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</si>
  <si>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</si>
  <si>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</si>
  <si>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</si>
  <si>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</si>
  <si>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</si>
  <si>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</si>
  <si>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</si>
  <si>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</si>
  <si>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</si>
  <si>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</si>
  <si>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</si>
  <si>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</si>
  <si>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</si>
  <si>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</si>
  <si>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</si>
  <si>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</si>
  <si>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</si>
  <si>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</si>
  <si>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</si>
  <si>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</si>
  <si>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</si>
  <si>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</si>
  <si>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</si>
  <si>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</si>
  <si>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</si>
  <si>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</si>
  <si>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</si>
  <si>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</si>
  <si>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</si>
  <si>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</si>
  <si>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</si>
  <si>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</si>
  <si>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</si>
  <si>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</si>
  <si>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</si>
  <si>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</si>
  <si>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</si>
  <si>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</si>
  <si>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</si>
  <si>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</si>
  <si>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</si>
  <si>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</si>
  <si>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</si>
  <si>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</si>
  <si>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</si>
  <si>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</si>
  <si>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</si>
  <si>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</si>
  <si>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</si>
  <si>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</si>
  <si>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</si>
  <si>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</si>
  <si>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</si>
  <si>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</si>
  <si>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</si>
  <si>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</si>
  <si>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</si>
  <si>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</si>
  <si>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</si>
  <si>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</si>
  <si>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</si>
  <si>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</si>
  <si>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</si>
  <si>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</si>
  <si>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</si>
  <si>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</si>
  <si>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</si>
  <si>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</si>
  <si>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</si>
  <si>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</si>
  <si>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</si>
  <si>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</si>
  <si>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</si>
  <si>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</si>
  <si>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</si>
  <si>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</si>
  <si>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</si>
  <si>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</si>
  <si>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</si>
  <si>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</si>
  <si>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</si>
  <si>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</si>
  <si>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</si>
  <si>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</si>
  <si>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</si>
  <si>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</si>
  <si>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</si>
  <si>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</si>
  <si>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</si>
  <si>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</si>
  <si>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</si>
  <si>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</si>
  <si>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</si>
  <si>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</si>
  <si>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</si>
  <si>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</si>
  <si>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</si>
  <si>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</si>
  <si>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</si>
  <si>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</si>
  <si>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</si>
  <si>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</si>
  <si>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</si>
  <si>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</si>
  <si>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</si>
  <si>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</si>
  <si>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</si>
  <si>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</si>
  <si>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</si>
  <si>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</si>
  <si>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</si>
  <si>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</si>
  <si>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</si>
  <si>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</si>
  <si>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</si>
  <si>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</si>
  <si>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</si>
  <si>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</si>
  <si>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</si>
  <si>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</si>
  <si>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</si>
  <si>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</si>
  <si>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</si>
  <si>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</si>
  <si>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</si>
  <si>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</si>
  <si>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</si>
  <si>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</si>
  <si>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</si>
  <si>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</si>
  <si>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</si>
  <si>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</si>
  <si>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</si>
  <si>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</si>
  <si>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</si>
  <si>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</si>
  <si>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</si>
  <si>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</si>
  <si>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</si>
  <si>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</si>
  <si>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</si>
  <si>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</si>
  <si>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</si>
  <si>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</si>
  <si>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</si>
  <si>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</si>
  <si>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</si>
  <si>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</si>
  <si>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</si>
  <si>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</si>
  <si>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</si>
  <si>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</si>
  <si>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</si>
  <si>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</si>
  <si>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</si>
  <si>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</si>
  <si>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</si>
  <si>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</si>
  <si>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</si>
  <si>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</si>
  <si>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</si>
  <si>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</si>
  <si>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</si>
  <si>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</si>
  <si>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</si>
  <si>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</si>
  <si>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</si>
  <si>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</si>
  <si>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</si>
  <si>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</si>
  <si>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</si>
  <si>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</si>
  <si>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</si>
  <si>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</si>
  <si>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</si>
  <si>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</si>
  <si>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</si>
  <si>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</si>
  <si>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</si>
  <si>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</si>
  <si>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</si>
  <si>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</si>
  <si>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</si>
  <si>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</si>
  <si>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</si>
  <si>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</si>
  <si>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</si>
  <si>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</si>
  <si>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</si>
  <si>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</si>
  <si>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</si>
  <si>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</si>
  <si>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</si>
  <si>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</si>
  <si>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</si>
  <si>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</si>
  <si>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</si>
  <si>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</si>
  <si>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</si>
  <si>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</si>
  <si>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</si>
  <si>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</si>
  <si>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</si>
  <si>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</si>
  <si>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</si>
  <si>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</si>
  <si>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</si>
  <si>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</si>
  <si>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</si>
  <si>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</si>
  <si>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</si>
  <si>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</si>
  <si>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</si>
  <si>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</si>
  <si>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</si>
  <si>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</si>
  <si>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</si>
  <si>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</si>
  <si>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</si>
  <si>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</si>
  <si>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</si>
  <si>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</si>
  <si>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</si>
  <si>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</si>
  <si>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</si>
  <si>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</si>
  <si>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</si>
  <si>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</si>
  <si>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</si>
  <si>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</si>
  <si>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</si>
  <si>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</si>
  <si>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</si>
  <si>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</si>
  <si>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</si>
  <si>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</si>
  <si>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</si>
  <si>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</si>
  <si>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</si>
  <si>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</si>
  <si>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</si>
  <si>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</si>
  <si>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</si>
  <si>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</si>
  <si>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</si>
  <si>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</si>
  <si>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</si>
  <si>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</si>
  <si>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</si>
  <si>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</si>
  <si>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</si>
  <si>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</si>
  <si>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</si>
  <si>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</si>
  <si>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</si>
  <si>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</si>
  <si>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</si>
  <si>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</si>
  <si>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</si>
  <si>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</si>
  <si>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</si>
  <si>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</si>
  <si>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</si>
  <si>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</si>
  <si>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</si>
  <si>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</si>
  <si>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</si>
  <si>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</si>
  <si>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</si>
  <si>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</si>
  <si>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</si>
  <si>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</si>
  <si>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</si>
  <si>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</si>
  <si>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</si>
  <si>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</si>
  <si>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</si>
  <si>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</si>
  <si>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</si>
  <si>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</si>
  <si>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</si>
  <si>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</si>
  <si>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</si>
  <si>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</si>
  <si>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</si>
  <si>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</si>
  <si>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</si>
  <si>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</si>
  <si>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</si>
  <si>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</si>
  <si>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</si>
  <si>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</si>
  <si>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</si>
  <si>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</si>
  <si>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</si>
  <si>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</si>
  <si>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</si>
  <si>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</si>
  <si>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</si>
  <si>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</si>
  <si>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</si>
  <si>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</si>
  <si>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</si>
  <si>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</si>
  <si>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</si>
  <si>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</si>
  <si>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</si>
  <si>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</si>
  <si>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</si>
  <si>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</si>
  <si>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</si>
  <si>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</si>
  <si>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</si>
  <si>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</si>
  <si>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</si>
  <si>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</si>
  <si>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</si>
  <si>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</si>
  <si>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</si>
  <si>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</si>
  <si>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</si>
  <si>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</si>
  <si>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</si>
  <si>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</si>
  <si>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</si>
  <si>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</si>
  <si>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</si>
  <si>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</si>
  <si>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</si>
  <si>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</si>
  <si>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</si>
  <si>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</si>
  <si>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</si>
  <si>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</si>
  <si>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</si>
  <si>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</si>
  <si>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</si>
  <si>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</si>
  <si>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</si>
  <si>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</si>
  <si>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</si>
  <si>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</si>
  <si>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</si>
  <si>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</si>
  <si>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</si>
  <si>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</si>
  <si>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</si>
  <si>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</si>
  <si>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</si>
  <si>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</si>
  <si>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</si>
  <si>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</si>
  <si>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</si>
  <si>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</si>
  <si>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</si>
  <si>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</si>
  <si>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</si>
  <si>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</si>
  <si>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</si>
  <si>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</si>
  <si>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</si>
  <si>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</si>
  <si>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</si>
  <si>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</si>
  <si>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</si>
  <si>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</si>
  <si>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</si>
  <si>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</si>
  <si>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</si>
  <si>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</si>
  <si>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</si>
  <si>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</si>
  <si>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</si>
  <si>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</si>
  <si>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</si>
  <si>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</si>
  <si>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</si>
  <si>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</si>
  <si>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</si>
  <si>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</si>
  <si>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</si>
  <si>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</si>
  <si>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</si>
  <si>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</si>
  <si>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</si>
  <si>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</si>
  <si>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</si>
  <si>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</si>
  <si>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</si>
  <si>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</si>
  <si>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</si>
  <si>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</si>
  <si>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</si>
  <si>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</si>
  <si>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</si>
  <si>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</si>
  <si>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</si>
  <si>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</si>
  <si>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</si>
  <si>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</si>
  <si>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</si>
  <si>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</si>
  <si>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</si>
  <si>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</si>
  <si>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</si>
  <si>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</si>
  <si>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</si>
  <si>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</si>
  <si>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</si>
  <si>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</si>
  <si>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</si>
  <si>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</si>
  <si>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</si>
  <si>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</si>
  <si>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</si>
  <si>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</si>
  <si>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</si>
  <si>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</si>
  <si>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</si>
  <si>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</si>
  <si>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</si>
  <si>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</si>
  <si>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</si>
  <si>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</si>
  <si>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</si>
  <si>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</si>
  <si>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</si>
  <si>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</si>
  <si>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</si>
  <si>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</si>
  <si>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</si>
  <si>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</si>
  <si>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</si>
  <si>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</si>
  <si>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</si>
  <si>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</si>
  <si>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</si>
  <si>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</si>
  <si>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</si>
  <si>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</si>
  <si>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</si>
  <si>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</si>
  <si>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</si>
  <si>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</si>
  <si>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</si>
  <si>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</si>
  <si>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</si>
  <si>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</si>
  <si>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</si>
  <si>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</si>
  <si>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</si>
  <si>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</si>
  <si>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</si>
  <si>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</si>
  <si>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</si>
  <si>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</si>
  <si>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</si>
  <si>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</si>
  <si>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</si>
  <si>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</si>
  <si>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</si>
  <si>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</si>
  <si>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</si>
  <si>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</si>
  <si>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</si>
  <si>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</si>
  <si>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</si>
  <si>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</si>
  <si>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</si>
  <si>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</si>
  <si>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</si>
  <si>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</si>
  <si>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</si>
  <si>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</si>
  <si>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</si>
  <si>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</si>
  <si>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</si>
  <si>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</si>
  <si>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</si>
  <si>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</si>
  <si>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</si>
  <si>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</si>
  <si>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</si>
  <si>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</si>
  <si>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</si>
  <si>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</si>
  <si>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</si>
  <si>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</si>
  <si>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</si>
  <si>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</si>
  <si>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</si>
  <si>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</si>
  <si>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</si>
  <si>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</si>
  <si>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</si>
  <si>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</si>
  <si>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</si>
  <si>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</si>
  <si>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</si>
  <si>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</si>
  <si>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</si>
  <si>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</si>
  <si>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</si>
  <si>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</si>
  <si>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</si>
  <si>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</si>
  <si>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</si>
  <si>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</si>
  <si>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</si>
  <si>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</si>
  <si>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</si>
  <si>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</si>
  <si>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</si>
  <si>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</si>
  <si>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</si>
  <si>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</si>
  <si>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</si>
  <si>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</si>
  <si>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</si>
  <si>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</si>
  <si>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</si>
  <si>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</si>
  <si>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</si>
  <si>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</si>
  <si>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</si>
  <si>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</si>
  <si>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</si>
  <si>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</si>
  <si>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</si>
  <si>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</si>
  <si>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</si>
  <si>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</si>
  <si>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</si>
  <si>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</si>
  <si>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</si>
  <si>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</si>
  <si>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</si>
  <si>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</si>
  <si>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</si>
  <si>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</si>
  <si>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</si>
  <si>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</si>
  <si>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</si>
  <si>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</si>
  <si>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</si>
  <si>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</si>
  <si>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</si>
  <si>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</si>
  <si>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</si>
  <si>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</si>
  <si>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</si>
  <si>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</si>
  <si>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</si>
  <si>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</si>
  <si>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</si>
  <si>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</si>
  <si>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</si>
  <si>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</si>
  <si>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</si>
  <si>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</si>
  <si>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</si>
  <si>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</si>
  <si>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</si>
  <si>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</si>
  <si>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</si>
  <si>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</si>
  <si>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</si>
  <si>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</si>
  <si>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</si>
  <si>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</si>
  <si>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</si>
  <si>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</si>
  <si>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</si>
  <si>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</si>
  <si>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</si>
  <si>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</si>
  <si>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</si>
  <si>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</si>
  <si>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</si>
  <si>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</si>
  <si>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</si>
  <si>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</si>
  <si>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</si>
  <si>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</si>
  <si>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</si>
  <si>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</si>
  <si>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</si>
  <si>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</si>
  <si>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</si>
  <si>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</si>
  <si>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</si>
  <si>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</si>
  <si>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</si>
  <si>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</si>
  <si>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</si>
  <si>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</si>
  <si>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</si>
  <si>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</si>
  <si>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</si>
  <si>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</si>
  <si>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</si>
  <si>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</si>
  <si>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</si>
  <si>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</si>
  <si>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</si>
  <si>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</si>
  <si>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</si>
  <si>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</si>
  <si>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</si>
  <si>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</si>
  <si>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</si>
  <si>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</si>
  <si>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</si>
  <si>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</si>
  <si>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</si>
  <si>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</si>
  <si>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</si>
  <si>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</si>
  <si>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</si>
  <si>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</si>
  <si>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</si>
  <si>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</si>
  <si>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</si>
  <si>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</si>
  <si>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</si>
  <si>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</si>
  <si>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</si>
  <si>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</si>
  <si>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</si>
  <si>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</si>
  <si>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</si>
  <si>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</si>
  <si>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</si>
  <si>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</si>
  <si>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</si>
  <si>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</si>
  <si>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</si>
  <si>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</si>
  <si>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</si>
  <si>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</si>
  <si>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</si>
  <si>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</si>
  <si>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</si>
  <si>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</si>
  <si>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</si>
  <si>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</si>
  <si>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</si>
  <si>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</si>
  <si>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</si>
  <si>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</si>
  <si>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</si>
  <si>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</si>
  <si>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</si>
  <si>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</si>
  <si>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</si>
  <si>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</si>
  <si>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</si>
  <si>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</si>
  <si>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</si>
  <si>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</si>
  <si>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</si>
  <si>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</si>
  <si>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</si>
  <si>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</si>
  <si>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</si>
  <si>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</si>
  <si>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</si>
  <si>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</si>
  <si>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</si>
  <si>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</si>
  <si>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</si>
  <si>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</si>
  <si>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</si>
  <si>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</si>
  <si>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</si>
  <si>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</si>
  <si>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</si>
  <si>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</si>
  <si>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</si>
  <si>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</si>
  <si>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</si>
  <si>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</si>
  <si>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</si>
  <si>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</si>
  <si>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</si>
  <si>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</si>
  <si>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</si>
  <si>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</si>
  <si>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</si>
  <si>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</si>
  <si>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</si>
  <si>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</si>
  <si>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</si>
  <si>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</si>
  <si>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</si>
  <si>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</si>
  <si>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</si>
  <si>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</si>
  <si>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</si>
  <si>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</si>
  <si>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</si>
  <si>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</si>
  <si>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</si>
  <si>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</si>
  <si>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</si>
  <si>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</si>
  <si>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</si>
  <si>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</si>
  <si>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</si>
  <si>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</si>
  <si>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</si>
  <si>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</si>
  <si>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</si>
  <si>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</si>
  <si>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</si>
  <si>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</si>
  <si>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</si>
  <si>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</si>
  <si>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</si>
  <si>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</si>
  <si>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</si>
  <si>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</si>
  <si>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</si>
  <si>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</si>
  <si>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</si>
  <si>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</si>
  <si>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</si>
  <si>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</si>
  <si>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</si>
  <si>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</si>
  <si>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</si>
  <si>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</si>
  <si>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</si>
  <si>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</si>
  <si>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</si>
  <si>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</si>
  <si>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</si>
  <si>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</si>
  <si>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</si>
  <si>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</si>
  <si>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</si>
  <si>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</si>
  <si>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</si>
  <si>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</si>
  <si>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</si>
  <si>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</si>
  <si>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</si>
  <si>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</si>
  <si>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</si>
  <si>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</si>
  <si>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</si>
  <si>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</si>
  <si>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</si>
  <si>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</si>
  <si>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</si>
  <si>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</si>
  <si>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</si>
  <si>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</si>
  <si>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</si>
  <si>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</si>
  <si>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</si>
  <si>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</si>
  <si>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</si>
  <si>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</si>
  <si>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</si>
  <si>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</si>
  <si>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</si>
  <si>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</si>
  <si>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</si>
  <si>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</si>
  <si>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</si>
  <si>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</si>
  <si>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</si>
  <si>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</si>
  <si>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</si>
  <si>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</si>
  <si>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</si>
  <si>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</si>
  <si>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</si>
  <si>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</si>
  <si>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</si>
  <si>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</si>
  <si>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</si>
  <si>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</si>
  <si>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</si>
  <si>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</si>
  <si>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</si>
  <si>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</si>
  <si>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</si>
  <si>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</si>
  <si>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</si>
  <si>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</si>
  <si>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</si>
  <si>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</si>
  <si>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</si>
  <si>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</si>
  <si>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</si>
  <si>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</si>
  <si>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</si>
  <si>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</si>
  <si>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</si>
  <si>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</si>
  <si>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</si>
  <si>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</si>
  <si>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</si>
  <si>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</si>
  <si>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</si>
  <si>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</si>
  <si>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</si>
  <si>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</si>
  <si>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</si>
  <si>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</si>
  <si>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</si>
  <si>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</si>
  <si>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</si>
  <si>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</si>
  <si>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</si>
  <si>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</si>
  <si>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</si>
  <si>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</si>
  <si>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</si>
  <si>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</si>
  <si>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</si>
  <si>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</si>
  <si>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</si>
  <si>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</si>
  <si>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</si>
  <si>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</si>
  <si>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</si>
  <si>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</si>
  <si>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</si>
  <si>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</si>
  <si>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</si>
  <si>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</si>
  <si>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</si>
  <si>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</si>
  <si>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</si>
  <si>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</si>
  <si>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</si>
  <si>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</si>
  <si>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</si>
  <si>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</si>
  <si>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</si>
  <si>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</si>
  <si>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</si>
  <si>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</si>
  <si>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</si>
  <si>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</si>
  <si>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</si>
  <si>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</si>
  <si>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</si>
  <si>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</si>
  <si>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</si>
  <si>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</si>
  <si>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</si>
  <si>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</si>
  <si>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</si>
  <si>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</si>
  <si>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</si>
  <si>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</si>
  <si>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</si>
  <si>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</si>
  <si>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</si>
  <si>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</si>
  <si>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</si>
  <si>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</si>
  <si>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</si>
  <si>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</si>
  <si>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</si>
  <si>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</si>
  <si>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</si>
  <si>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</si>
  <si>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</si>
  <si>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</si>
  <si>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</si>
  <si>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</si>
  <si>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</si>
  <si>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</si>
  <si>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</si>
  <si>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</si>
  <si>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</si>
  <si>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</si>
  <si>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</si>
  <si>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</si>
  <si>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</si>
  <si>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</si>
  <si>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</si>
  <si>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</si>
  <si>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</si>
  <si>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</si>
  <si>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</si>
  <si>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</si>
  <si>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</si>
  <si>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</si>
  <si>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</si>
  <si>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</si>
  <si>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</si>
  <si>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</si>
  <si>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</si>
  <si>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</si>
  <si>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</si>
  <si>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</si>
  <si>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</si>
  <si>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</si>
  <si>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</si>
  <si>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</si>
  <si>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</si>
  <si>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</si>
  <si>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</si>
  <si>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</si>
  <si>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</si>
  <si>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</si>
  <si>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</si>
  <si>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</si>
  <si>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</si>
  <si>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</si>
  <si>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</si>
  <si>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</si>
  <si>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</si>
  <si>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</si>
  <si>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</si>
  <si>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</si>
  <si>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</si>
  <si>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</si>
  <si>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</si>
  <si>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</si>
  <si>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</si>
  <si>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</si>
  <si>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</si>
  <si>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</si>
  <si>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</si>
  <si>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</si>
  <si>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</si>
  <si>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</si>
  <si>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</si>
  <si>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</si>
  <si>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</si>
  <si>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</si>
  <si>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</si>
  <si>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</si>
  <si>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</si>
  <si>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</si>
  <si>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</si>
  <si>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</si>
  <si>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</si>
  <si>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</si>
  <si>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</si>
  <si>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</si>
  <si>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</si>
  <si>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</si>
  <si>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</si>
  <si>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</si>
  <si>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</si>
  <si>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</si>
  <si>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</si>
  <si>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</si>
  <si>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</si>
  <si>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</si>
  <si>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</si>
  <si>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</si>
  <si>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</si>
  <si>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</si>
  <si>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</si>
  <si>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</si>
  <si>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</si>
  <si>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</si>
  <si>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</si>
  <si>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</si>
  <si>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</si>
  <si>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</si>
  <si>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</si>
  <si>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</si>
  <si>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</si>
  <si>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</si>
  <si>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</si>
  <si>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</si>
  <si>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</si>
  <si>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</si>
  <si>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</si>
  <si>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</si>
  <si>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</si>
  <si>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</si>
  <si>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</si>
  <si>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</si>
  <si>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</si>
  <si>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</si>
  <si>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</si>
  <si>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</si>
  <si>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</si>
  <si>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</si>
  <si>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</si>
  <si>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</si>
  <si>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</si>
  <si>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</si>
  <si>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</si>
  <si>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</si>
  <si>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</si>
  <si>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</si>
  <si>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</si>
  <si>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</si>
  <si>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</si>
  <si>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</si>
  <si>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</si>
  <si>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</si>
  <si>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</si>
  <si>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</si>
  <si>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</si>
  <si>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</si>
  <si>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</si>
  <si>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</si>
  <si>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</si>
  <si>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</si>
  <si>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</si>
  <si>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</si>
  <si>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</si>
  <si>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</si>
  <si>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</si>
  <si>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</si>
  <si>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</si>
  <si>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</si>
  <si>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</si>
  <si>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</si>
  <si>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</si>
  <si>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</si>
  <si>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</si>
  <si>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</si>
  <si>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</si>
  <si>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</si>
  <si>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</si>
  <si>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</si>
  <si>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</si>
  <si>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</si>
  <si>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</si>
  <si>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</si>
  <si>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</si>
  <si>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</si>
  <si>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</si>
  <si>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</si>
  <si>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</si>
  <si>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</si>
  <si>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</si>
  <si>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</si>
  <si>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</si>
  <si>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</si>
  <si>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</si>
  <si>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</si>
  <si>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</si>
  <si>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</si>
  <si>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</si>
  <si>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</si>
  <si>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</si>
  <si>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</si>
  <si>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</si>
  <si>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</si>
  <si>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</si>
  <si>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</si>
  <si>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</si>
  <si>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</si>
  <si>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</si>
  <si>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</si>
  <si>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</si>
  <si>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</si>
  <si>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</si>
  <si>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</si>
  <si>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</si>
  <si>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</si>
  <si>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</si>
  <si>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</si>
  <si>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</si>
  <si>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</si>
  <si>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</si>
  <si>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</si>
  <si>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</si>
  <si>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</si>
  <si>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</si>
  <si>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</si>
  <si>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</si>
  <si>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</si>
  <si>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</si>
  <si>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</si>
  <si>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</si>
  <si>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</si>
  <si>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</si>
  <si>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</si>
  <si>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</si>
  <si>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</si>
  <si>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</si>
  <si>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</si>
  <si>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</si>
  <si>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</si>
  <si>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</si>
  <si>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</si>
  <si>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</si>
  <si>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</si>
  <si>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</si>
  <si>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</si>
  <si>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</si>
  <si>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</si>
  <si>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</si>
  <si>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</si>
  <si>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</si>
  <si>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</si>
  <si>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</si>
  <si>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</si>
  <si>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</si>
  <si>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</si>
  <si>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</si>
  <si>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</si>
  <si>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</si>
  <si>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</si>
  <si>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</si>
  <si>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</si>
  <si>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</si>
  <si>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</si>
  <si>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</si>
  <si>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</si>
  <si>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</si>
  <si>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</si>
  <si>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</si>
  <si>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</si>
  <si>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</si>
  <si>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</si>
  <si>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</si>
  <si>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</si>
  <si>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</si>
  <si>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</si>
  <si>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</si>
  <si>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</si>
  <si>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</si>
  <si>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</si>
  <si>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</si>
  <si>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</si>
  <si>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</si>
  <si>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</si>
  <si>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</si>
  <si>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</si>
  <si>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</si>
  <si>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</si>
  <si>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</si>
  <si>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</si>
  <si>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</si>
  <si>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</si>
  <si>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</si>
  <si>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</si>
  <si>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</si>
  <si>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</si>
  <si>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</si>
  <si>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</si>
  <si>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</si>
  <si>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</si>
  <si>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</si>
  <si>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</si>
  <si>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</si>
  <si>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</si>
  <si>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</si>
  <si>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</si>
  <si>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</si>
  <si>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</si>
  <si>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</si>
  <si>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</si>
  <si>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</si>
  <si>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</si>
  <si>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</si>
  <si>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</si>
  <si>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</si>
  <si>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</si>
  <si>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</si>
  <si>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</si>
  <si>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</si>
  <si>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</si>
  <si>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</si>
  <si>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</si>
  <si>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</si>
  <si>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</si>
  <si>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</si>
  <si>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</si>
  <si>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</si>
  <si>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</si>
  <si>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</si>
  <si>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</si>
  <si>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</si>
  <si>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</si>
  <si>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</si>
  <si>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</si>
  <si>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</si>
  <si>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</si>
  <si>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</si>
  <si>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</si>
  <si>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</si>
  <si>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</si>
  <si>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</si>
  <si>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</si>
  <si>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</si>
  <si>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</si>
  <si>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</si>
  <si>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</si>
  <si>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</si>
  <si>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</si>
  <si>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</si>
  <si>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</si>
  <si>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</si>
  <si>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</si>
  <si>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</si>
  <si>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</si>
  <si>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</si>
  <si>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</si>
  <si>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</si>
  <si>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</si>
  <si>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</si>
  <si>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</si>
  <si>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</si>
  <si>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</si>
  <si>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</si>
  <si>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</si>
  <si>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</si>
  <si>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</si>
  <si>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</si>
  <si>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</si>
  <si>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</si>
  <si>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</si>
  <si>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</si>
  <si>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</si>
  <si>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</si>
  <si>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</si>
  <si>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</si>
  <si>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</si>
  <si>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</si>
  <si>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</si>
  <si>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</si>
  <si>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</si>
  <si>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</si>
  <si>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</si>
  <si>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</si>
  <si>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</si>
  <si>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</si>
  <si>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</si>
  <si>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</si>
  <si>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</si>
  <si>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</si>
  <si>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</si>
  <si>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</si>
  <si>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</si>
  <si>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</si>
  <si>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</si>
  <si>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</si>
  <si>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</si>
  <si>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</si>
  <si>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</si>
  <si>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</si>
  <si>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</si>
  <si>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</si>
  <si>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</si>
  <si>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</si>
  <si>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</si>
  <si>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</si>
  <si>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</si>
  <si>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</si>
  <si>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</si>
  <si>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</si>
  <si>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</si>
  <si>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</si>
  <si>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</si>
  <si>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</si>
  <si>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</si>
  <si>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</si>
  <si>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</si>
  <si>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</si>
  <si>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</si>
  <si>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</si>
  <si>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</si>
  <si>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</si>
  <si>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</si>
  <si>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</si>
  <si>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</si>
  <si>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</si>
  <si>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</si>
  <si>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</si>
  <si>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</si>
  <si>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</si>
  <si>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</si>
  <si>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</si>
  <si>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</si>
  <si>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</si>
  <si>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</si>
  <si>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</si>
  <si>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</si>
  <si>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</si>
  <si>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</si>
  <si>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</si>
  <si>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</si>
  <si>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</si>
  <si>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</si>
  <si>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</si>
  <si>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</si>
  <si>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</si>
  <si>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</si>
  <si>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</si>
  <si>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</si>
  <si>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</si>
  <si>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</si>
  <si>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</si>
  <si>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</si>
  <si>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</si>
  <si>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</si>
  <si>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</si>
  <si>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</si>
  <si>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</si>
  <si>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</si>
  <si>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</si>
  <si>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</si>
  <si>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</si>
  <si>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</si>
  <si>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</si>
  <si>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</si>
  <si>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</si>
  <si>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</si>
  <si>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</si>
  <si>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</si>
  <si>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</si>
  <si>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</si>
  <si>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</si>
  <si>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</si>
  <si>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</si>
  <si>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</si>
  <si>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</si>
  <si>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</si>
  <si>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</si>
  <si>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</si>
  <si>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</si>
  <si>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</si>
  <si>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</si>
  <si>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</si>
  <si>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</si>
  <si>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</si>
  <si>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</si>
  <si>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</si>
  <si>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</si>
  <si>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</si>
  <si>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</si>
  <si>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</si>
  <si>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</si>
  <si>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</si>
  <si>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</si>
  <si>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</si>
  <si>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</si>
  <si>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</si>
  <si>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</si>
  <si>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</si>
  <si>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</si>
  <si>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</si>
  <si>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</si>
  <si>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</si>
  <si>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</si>
  <si>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</si>
  <si>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</si>
  <si>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</si>
  <si>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</si>
  <si>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</si>
  <si>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</si>
  <si>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</si>
  <si>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</si>
  <si>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</si>
  <si>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</si>
  <si>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</si>
  <si>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</si>
  <si>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</si>
  <si>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</si>
  <si>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</si>
  <si>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</si>
  <si>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</si>
  <si>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</si>
  <si>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</si>
  <si>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</si>
  <si>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</si>
  <si>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</si>
  <si>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</si>
  <si>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</si>
  <si>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</si>
  <si>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</si>
  <si>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</si>
  <si>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</si>
  <si>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</si>
  <si>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</si>
  <si>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</si>
  <si>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</si>
  <si>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</si>
  <si>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</si>
  <si>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</si>
  <si>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</si>
  <si>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</si>
  <si>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</si>
  <si>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</si>
  <si>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</si>
  <si>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</si>
  <si>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</si>
  <si>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</si>
  <si>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</si>
  <si>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</si>
  <si>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</si>
  <si>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</si>
  <si>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</si>
  <si>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</si>
  <si>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</si>
  <si>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</si>
  <si>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</si>
  <si>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</si>
  <si>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</si>
  <si>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</si>
  <si>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</si>
  <si>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</si>
  <si>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</si>
  <si>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</si>
  <si>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</si>
  <si>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</si>
  <si>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</si>
  <si>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</si>
  <si>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</si>
  <si>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</si>
  <si>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</si>
  <si>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</si>
  <si>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</si>
  <si>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</si>
  <si>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</si>
  <si>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</si>
  <si>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</si>
  <si>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</si>
  <si>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</si>
  <si>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</si>
  <si>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</si>
  <si>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</si>
  <si>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</si>
  <si>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</si>
  <si>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</si>
  <si>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</si>
  <si>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</si>
  <si>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</si>
  <si>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</si>
  <si>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</si>
  <si>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</si>
  <si>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</si>
  <si>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</si>
  <si>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</si>
  <si>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</si>
  <si>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</si>
  <si>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</si>
  <si>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</si>
  <si>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</si>
  <si>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</si>
  <si>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</si>
  <si>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</si>
  <si>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</si>
  <si>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</si>
  <si>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</si>
  <si>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</si>
  <si>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</si>
  <si>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</si>
  <si>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</si>
  <si>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</si>
  <si>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</si>
  <si>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</si>
  <si>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</si>
  <si>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</si>
  <si>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</si>
  <si>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</si>
  <si>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</si>
  <si>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</si>
  <si>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</si>
  <si>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</si>
  <si>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</si>
  <si>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</si>
  <si>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</si>
  <si>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</si>
  <si>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</si>
  <si>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</si>
  <si>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</si>
  <si>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</si>
  <si>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</si>
  <si>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</si>
  <si>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</si>
  <si>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</si>
  <si>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</si>
  <si>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</si>
  <si>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</si>
  <si>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</si>
  <si>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</si>
  <si>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</si>
  <si>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</si>
  <si>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</si>
  <si>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</si>
  <si>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</si>
  <si>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</si>
  <si>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</si>
  <si>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</si>
  <si>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</si>
  <si>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</si>
  <si>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</si>
  <si>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</si>
  <si>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</si>
  <si>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</si>
  <si>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</si>
  <si>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</si>
  <si>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</si>
  <si>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</si>
  <si>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</si>
  <si>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</si>
  <si>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</si>
  <si>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</si>
  <si>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</si>
  <si>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</si>
  <si>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</si>
  <si>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</si>
  <si>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</si>
  <si>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</si>
  <si>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</si>
  <si>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</si>
  <si>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</si>
  <si>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</si>
  <si>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</si>
  <si>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</si>
  <si>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</si>
  <si>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</si>
  <si>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</si>
  <si>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</si>
  <si>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</si>
  <si>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</si>
  <si>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</si>
  <si>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</si>
  <si>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</si>
  <si>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</si>
  <si>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</si>
  <si>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</si>
  <si>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</si>
  <si>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</si>
  <si>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</si>
  <si>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</si>
  <si>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</si>
  <si>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</si>
  <si>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</si>
  <si>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</si>
  <si>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</si>
  <si>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</si>
  <si>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</si>
  <si>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</si>
  <si>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</si>
  <si>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</si>
  <si>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</si>
  <si>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</si>
  <si>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</si>
  <si>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</si>
  <si>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</si>
  <si>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</si>
  <si>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</si>
  <si>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</si>
  <si>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</si>
  <si>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</si>
  <si>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</si>
  <si>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</si>
  <si>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</si>
  <si>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</si>
  <si>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</si>
  <si>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</si>
  <si>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</si>
  <si>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</si>
  <si>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</si>
  <si>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</si>
  <si>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</si>
  <si>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</si>
  <si>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</si>
  <si>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</si>
  <si>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</si>
  <si>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</si>
  <si>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</si>
  <si>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</si>
  <si>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</si>
  <si>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</si>
  <si>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</si>
  <si>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</si>
  <si>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</si>
  <si>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</si>
  <si>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</si>
  <si>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</si>
  <si>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</si>
  <si>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</si>
  <si>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</si>
  <si>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</si>
  <si>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</si>
  <si>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</si>
  <si>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</si>
  <si>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</si>
  <si>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</si>
  <si>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</si>
  <si>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</si>
  <si>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</si>
  <si>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</si>
  <si>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</si>
  <si>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</si>
  <si>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</si>
  <si>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</si>
  <si>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</si>
  <si>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</si>
  <si>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</si>
  <si>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</si>
  <si>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</si>
  <si>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</si>
  <si>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</si>
  <si>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</si>
  <si>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</si>
  <si>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</si>
  <si>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</si>
  <si>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</si>
  <si>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</si>
  <si>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</si>
  <si>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</si>
  <si>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</si>
  <si>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</si>
  <si>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</si>
  <si>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</si>
  <si>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</si>
  <si>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</si>
  <si>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</si>
  <si>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</si>
  <si>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</si>
  <si>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</si>
  <si>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</si>
  <si>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</si>
  <si>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</si>
  <si>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</si>
  <si>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</si>
  <si>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</si>
  <si>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</si>
  <si>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</si>
  <si>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</si>
  <si>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</si>
  <si>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</si>
  <si>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</si>
  <si>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</si>
  <si>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</si>
  <si>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</si>
  <si>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</si>
  <si>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</si>
  <si>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</si>
  <si>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</si>
  <si>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</si>
  <si>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</si>
  <si>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</si>
  <si>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</si>
  <si>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</si>
  <si>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</si>
  <si>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</si>
  <si>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</si>
  <si>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</si>
  <si>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</si>
  <si>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</si>
  <si>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</si>
  <si>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</si>
  <si>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</si>
  <si>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</si>
  <si>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</si>
  <si>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</si>
  <si>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</si>
  <si>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</si>
  <si>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</si>
  <si>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</si>
  <si>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</si>
  <si>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</si>
  <si>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</si>
  <si>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</si>
  <si>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</si>
  <si>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</si>
  <si>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</si>
  <si>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</si>
  <si>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</si>
  <si>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</si>
  <si>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</si>
  <si>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</si>
  <si>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</si>
  <si>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</si>
  <si>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</si>
  <si>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</si>
  <si>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</si>
  <si>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</si>
  <si>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</si>
  <si>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</si>
  <si>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</si>
  <si>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</si>
  <si>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</si>
  <si>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</si>
  <si>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</si>
  <si>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</si>
  <si>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</si>
  <si>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</si>
  <si>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</si>
  <si>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</si>
  <si>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</si>
  <si>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</si>
  <si>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</si>
  <si>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</si>
  <si>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</si>
  <si>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</si>
  <si>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</si>
  <si>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</si>
  <si>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</si>
  <si>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</si>
  <si>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</si>
  <si>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</si>
  <si>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</si>
  <si>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</si>
  <si>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</si>
  <si>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</si>
  <si>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</si>
  <si>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</si>
  <si>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</si>
  <si>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</si>
  <si>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</si>
  <si>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</si>
  <si>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</si>
  <si>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</si>
  <si>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</si>
  <si>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</si>
  <si>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</si>
  <si>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</si>
  <si>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</si>
  <si>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</si>
  <si>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</si>
  <si>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</si>
  <si>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</si>
  <si>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</si>
  <si>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</si>
  <si>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</si>
  <si>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</si>
  <si>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</si>
  <si>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</si>
  <si>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</si>
  <si>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</si>
  <si>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</si>
  <si>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</si>
  <si>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</si>
  <si>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</si>
  <si>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</si>
  <si>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</si>
  <si>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</si>
  <si>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</si>
  <si>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</si>
  <si>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</si>
  <si>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</si>
  <si>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</si>
  <si>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</si>
  <si>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</si>
  <si>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</si>
  <si>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</si>
  <si>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</si>
  <si>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</si>
  <si>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</si>
  <si>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</si>
  <si>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</si>
  <si>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</si>
  <si>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</si>
  <si>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</si>
  <si>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</si>
  <si>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</si>
  <si>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</si>
  <si>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</si>
  <si>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</si>
  <si>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</si>
  <si>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</si>
  <si>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</si>
  <si>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</si>
  <si>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</si>
  <si>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</si>
  <si>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</si>
  <si>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</si>
  <si>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</si>
  <si>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</si>
  <si>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</si>
  <si>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</si>
  <si>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</si>
  <si>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</si>
  <si>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</si>
  <si>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</si>
  <si>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</si>
  <si>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</si>
  <si>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</si>
  <si>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</si>
  <si>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</si>
  <si>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</si>
  <si>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</si>
  <si>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</si>
  <si>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</si>
  <si>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</si>
  <si>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</si>
  <si>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</si>
  <si>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</si>
  <si>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</si>
  <si>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</si>
  <si>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</si>
  <si>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</si>
  <si>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</si>
  <si>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</si>
  <si>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</si>
  <si>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</si>
  <si>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</si>
  <si>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</si>
  <si>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</si>
  <si>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</si>
  <si>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</si>
  <si>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</si>
  <si>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</si>
  <si>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</si>
  <si>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</si>
  <si>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</si>
  <si>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</si>
  <si>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</si>
  <si>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</si>
  <si>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</si>
  <si>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</si>
  <si>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</si>
  <si>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</si>
  <si>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</si>
  <si>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</si>
  <si>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</si>
  <si>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</si>
  <si>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</si>
  <si>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</si>
  <si>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</si>
  <si>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</si>
  <si>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</si>
  <si>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</si>
  <si>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</si>
  <si>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</si>
  <si>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</si>
  <si>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</si>
  <si>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</si>
  <si>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</si>
  <si>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</si>
  <si>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</si>
  <si>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</si>
  <si>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</si>
  <si>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</si>
  <si>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</si>
  <si>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</si>
  <si>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</si>
  <si>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</si>
  <si>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</si>
  <si>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</si>
  <si>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</si>
  <si>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</si>
  <si>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</si>
  <si>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</si>
  <si>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</si>
  <si>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</si>
  <si>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</si>
  <si>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</si>
  <si>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</si>
  <si>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</si>
  <si>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</si>
  <si>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</si>
  <si>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</si>
  <si>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</si>
  <si>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</si>
  <si>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</si>
  <si>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</si>
  <si>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</si>
  <si>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</si>
  <si>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</si>
  <si>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</si>
  <si>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</si>
  <si>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</si>
  <si>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</si>
  <si>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</si>
  <si>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</si>
  <si>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</si>
  <si>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</si>
  <si>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</si>
  <si>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</si>
  <si>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</si>
  <si>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</si>
  <si>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</si>
  <si>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</si>
  <si>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</si>
  <si>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</si>
  <si>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</si>
  <si>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</si>
  <si>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</si>
  <si>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</si>
  <si>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</si>
  <si>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</si>
  <si>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</si>
  <si>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</si>
  <si>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</si>
  <si>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</si>
  <si>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</si>
  <si>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</si>
  <si>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</si>
  <si>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</si>
  <si>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</si>
  <si>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</si>
  <si>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</si>
  <si>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</si>
  <si>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</si>
  <si>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</si>
  <si>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</si>
  <si>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</si>
  <si>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</si>
  <si>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</si>
  <si>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</si>
  <si>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</si>
  <si>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</si>
  <si>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</si>
  <si>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</si>
  <si>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</si>
  <si>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</si>
  <si>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</si>
  <si>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</si>
  <si>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</si>
  <si>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</si>
  <si>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</si>
  <si>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</si>
  <si>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</si>
  <si>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</si>
  <si>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</si>
  <si>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</si>
  <si>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</si>
  <si>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</si>
  <si>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</si>
  <si>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</si>
  <si>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</si>
  <si>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</si>
  <si>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</si>
  <si>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</si>
  <si>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</si>
  <si>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</si>
  <si>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</si>
  <si>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</si>
  <si>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</si>
  <si>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</si>
  <si>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</si>
  <si>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</si>
  <si>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</si>
  <si>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</si>
  <si>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</si>
  <si>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</si>
  <si>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</si>
  <si>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</si>
  <si>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</si>
  <si>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</si>
  <si>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</si>
  <si>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</si>
  <si>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</si>
  <si>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</si>
  <si>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</si>
  <si>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</si>
  <si>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</si>
  <si>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</si>
  <si>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</si>
  <si>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</si>
  <si>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</si>
  <si>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</si>
  <si>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</si>
  <si>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</si>
  <si>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</si>
  <si>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</si>
  <si>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</si>
  <si>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</si>
  <si>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</si>
  <si>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</si>
  <si>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</si>
  <si>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</si>
  <si>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</si>
  <si>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</si>
  <si>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</si>
  <si>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</si>
  <si>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</si>
  <si>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</si>
  <si>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</si>
  <si>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</si>
  <si>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</si>
  <si>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</si>
  <si>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</si>
  <si>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</si>
  <si>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</si>
  <si>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</si>
  <si>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</si>
  <si>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</si>
  <si>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</si>
  <si>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</si>
  <si>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</si>
  <si>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</si>
  <si>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</si>
  <si>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</si>
  <si>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</si>
  <si>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</si>
  <si>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</si>
  <si>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</si>
  <si>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</si>
  <si>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</si>
  <si>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</si>
  <si>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</si>
  <si>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</si>
  <si>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</si>
  <si>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</si>
  <si>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</si>
  <si>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</si>
  <si>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</si>
  <si>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</si>
  <si>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</si>
  <si>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</si>
  <si>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</si>
  <si>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</si>
  <si>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</si>
  <si>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</si>
  <si>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</si>
  <si>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</si>
  <si>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</si>
  <si>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</si>
  <si>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</si>
  <si>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</si>
  <si>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</si>
  <si>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</si>
  <si>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</si>
  <si>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</si>
  <si>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</si>
  <si>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</si>
  <si>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</si>
  <si>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</si>
  <si>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</si>
  <si>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</si>
  <si>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</si>
  <si>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</si>
  <si>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</si>
  <si>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</si>
  <si>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</si>
  <si>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</si>
  <si>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</si>
  <si>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</si>
  <si>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</si>
  <si>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</si>
  <si>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</si>
  <si>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</si>
  <si>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</si>
  <si>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</si>
  <si>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</si>
  <si>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</si>
  <si>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</si>
  <si>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</si>
  <si>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</si>
  <si>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</si>
  <si>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</si>
  <si>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</si>
  <si>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</si>
  <si>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</si>
  <si>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</si>
  <si>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</si>
  <si>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</si>
  <si>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</si>
  <si>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</si>
  <si>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</si>
  <si>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</si>
  <si>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</si>
  <si>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</si>
  <si>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</si>
  <si>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</si>
  <si>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</si>
  <si>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</si>
  <si>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</si>
  <si>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</si>
  <si>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</si>
  <si>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</si>
  <si>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</si>
  <si>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</si>
  <si>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</si>
  <si>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</si>
  <si>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</si>
  <si>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</si>
  <si>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</si>
  <si>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</si>
  <si>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</si>
  <si>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</si>
  <si>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</si>
  <si>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</si>
  <si>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</si>
  <si>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</si>
  <si>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</si>
  <si>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</si>
  <si>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</si>
  <si>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</si>
  <si>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</si>
  <si>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</si>
  <si>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</si>
  <si>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</si>
  <si>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</si>
  <si>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</si>
  <si>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</si>
  <si>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</si>
  <si>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</si>
  <si>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</si>
  <si>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</si>
  <si>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</si>
  <si>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</si>
  <si>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</si>
  <si>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</si>
  <si>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</si>
  <si>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</si>
  <si>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</si>
  <si>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</si>
  <si>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</si>
  <si>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</si>
  <si>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</si>
  <si>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</si>
  <si>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</si>
  <si>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</si>
  <si>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</si>
  <si>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</si>
  <si>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</si>
  <si>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</si>
  <si>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</si>
  <si>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</si>
  <si>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</si>
  <si>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</si>
  <si>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</si>
  <si>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</si>
  <si>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</si>
  <si>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</si>
  <si>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</si>
  <si>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</si>
  <si>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</si>
  <si>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</si>
  <si>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</si>
  <si>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</si>
  <si>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</si>
  <si>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</si>
  <si>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</si>
  <si>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</si>
  <si>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</si>
  <si>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</si>
  <si>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</si>
  <si>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</si>
  <si>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</si>
  <si>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</si>
  <si>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</si>
  <si>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</si>
  <si>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</si>
  <si>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</si>
  <si>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</si>
  <si>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</si>
  <si>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</si>
  <si>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</si>
  <si>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</si>
  <si>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</si>
  <si>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</si>
  <si>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</si>
  <si>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</si>
  <si>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</si>
  <si>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</si>
  <si>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</si>
  <si>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</si>
  <si>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</si>
  <si>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</si>
  <si>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</si>
  <si>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</si>
  <si>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</si>
  <si>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</si>
  <si>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</si>
  <si>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</si>
  <si>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</si>
  <si>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</si>
  <si>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</si>
  <si>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</si>
  <si>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</si>
  <si>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</si>
  <si>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</si>
  <si>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</si>
  <si>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</si>
  <si>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</si>
  <si>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</si>
  <si>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</si>
  <si>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</si>
  <si>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</si>
  <si>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</si>
  <si>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</si>
  <si>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</si>
  <si>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</si>
  <si>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</si>
  <si>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</si>
  <si>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</si>
  <si>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</si>
  <si>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</si>
  <si>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</si>
  <si>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</si>
  <si>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</si>
  <si>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</si>
  <si>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</si>
  <si>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</si>
  <si>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</si>
  <si>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</si>
  <si>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</si>
  <si>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</si>
  <si>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</si>
  <si>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</si>
  <si>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</si>
  <si>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</si>
  <si>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</si>
  <si>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</si>
  <si>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</si>
  <si>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</si>
  <si>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</si>
  <si>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</si>
  <si>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</si>
  <si>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</si>
  <si>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</si>
  <si>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</si>
  <si>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</si>
  <si>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</si>
  <si>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</si>
  <si>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</si>
  <si>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</si>
  <si>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</si>
  <si>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</si>
  <si>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</si>
  <si>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</si>
  <si>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</si>
  <si>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</si>
  <si>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</si>
  <si>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</si>
  <si>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</si>
  <si>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</si>
  <si>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</si>
  <si>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</si>
  <si>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</si>
  <si>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</si>
  <si>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</si>
  <si>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</si>
  <si>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</si>
  <si>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</si>
  <si>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</si>
  <si>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</si>
  <si>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</si>
  <si>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</si>
  <si>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</si>
  <si>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</si>
  <si>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</si>
  <si>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</si>
  <si>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</si>
  <si>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</si>
  <si>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</si>
  <si>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</si>
  <si>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</si>
  <si>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</si>
  <si>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</si>
  <si>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</si>
  <si>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</si>
  <si>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</si>
  <si>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</si>
  <si>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</si>
  <si>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</si>
  <si>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</si>
  <si>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</si>
  <si>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</si>
  <si>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</si>
  <si>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</si>
  <si>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</si>
  <si>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</si>
  <si>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</si>
  <si>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</si>
  <si>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</si>
  <si>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</si>
  <si>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</si>
  <si>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</si>
  <si>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</si>
  <si>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</si>
  <si>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</si>
  <si>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</si>
  <si>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</si>
  <si>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</si>
  <si>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</si>
  <si>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</si>
  <si>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</si>
  <si>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</si>
  <si>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</si>
  <si>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</si>
  <si>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</si>
  <si>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</si>
  <si>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</si>
  <si>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</si>
  <si>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</si>
  <si>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</si>
  <si>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</si>
  <si>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</si>
  <si>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</si>
  <si>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</si>
  <si>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</si>
  <si>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</si>
  <si>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</si>
  <si>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</si>
  <si>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</si>
  <si>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</si>
  <si>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</si>
  <si>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</si>
  <si>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</si>
  <si>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</si>
  <si>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</si>
  <si>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</si>
  <si>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</si>
  <si>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</si>
  <si>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</si>
  <si>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</si>
  <si>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</si>
  <si>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</si>
  <si>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</si>
  <si>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</si>
  <si>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</si>
  <si>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</si>
  <si>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</si>
  <si>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</si>
  <si>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</si>
  <si>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</si>
  <si>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</si>
  <si>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</si>
  <si>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</si>
  <si>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</si>
  <si>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</si>
  <si>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</si>
  <si>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</si>
  <si>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</si>
  <si>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</si>
  <si>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</si>
  <si>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</si>
  <si>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</si>
  <si>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</si>
  <si>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</si>
  <si>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</si>
  <si>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</si>
  <si>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</si>
  <si>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</si>
  <si>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</si>
  <si>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</si>
  <si>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</si>
  <si>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</si>
  <si>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</si>
  <si>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</si>
  <si>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</si>
  <si>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</si>
  <si>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</si>
  <si>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</si>
  <si>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</si>
  <si>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</si>
  <si>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</si>
  <si>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</si>
  <si>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</si>
  <si>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</si>
  <si>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</si>
  <si>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</si>
  <si>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</si>
  <si>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</si>
  <si>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</si>
  <si>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</si>
  <si>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</si>
  <si>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</si>
  <si>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</si>
  <si>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</si>
  <si>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</si>
  <si>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</si>
  <si>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</si>
  <si>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</si>
  <si>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</si>
  <si>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</si>
  <si>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</si>
  <si>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</si>
  <si>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</si>
  <si>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</si>
  <si>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</si>
  <si>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</si>
  <si>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</si>
  <si>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</si>
  <si>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</si>
  <si>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</si>
  <si>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</si>
  <si>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</si>
  <si>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</si>
  <si>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</si>
  <si>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</si>
  <si>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</si>
  <si>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</si>
  <si>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</si>
  <si>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</si>
  <si>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</si>
  <si>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</si>
  <si>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</si>
  <si>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</si>
  <si>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</si>
  <si>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</si>
  <si>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</si>
  <si>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</si>
  <si>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</si>
  <si>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</si>
  <si>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</si>
  <si>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</si>
  <si>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</si>
  <si>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</si>
  <si>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</si>
  <si>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</si>
  <si>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</si>
  <si>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</si>
  <si>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</si>
  <si>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</si>
  <si>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</si>
  <si>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</si>
  <si>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</si>
  <si>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</si>
  <si>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</si>
  <si>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</si>
  <si>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</si>
  <si>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</si>
  <si>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</si>
  <si>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</si>
  <si>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</si>
  <si>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</si>
  <si>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</si>
  <si>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</si>
  <si>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</si>
  <si>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</si>
  <si>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</si>
  <si>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</si>
  <si>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</si>
  <si>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</si>
  <si>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</si>
  <si>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</si>
  <si>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</si>
  <si>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</si>
  <si>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</si>
  <si>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</si>
  <si>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</si>
  <si>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</si>
  <si>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</si>
  <si>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</si>
  <si>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</si>
  <si>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</si>
  <si>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</si>
  <si>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</si>
  <si>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</si>
  <si>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</si>
  <si>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</si>
  <si>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</si>
  <si>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</si>
  <si>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</si>
  <si>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</si>
  <si>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</si>
  <si>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</si>
  <si>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</si>
  <si>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</si>
  <si>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</si>
  <si>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</si>
  <si>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</si>
  <si>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</si>
  <si>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</si>
  <si>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</si>
  <si>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</si>
  <si>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</si>
  <si>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</si>
  <si>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</si>
  <si>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</si>
  <si>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</si>
  <si>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</si>
  <si>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</si>
  <si>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</si>
  <si>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</si>
  <si>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</si>
  <si>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</si>
  <si>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</si>
  <si>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</si>
  <si>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</si>
  <si>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</si>
  <si>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</si>
  <si>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</si>
  <si>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</si>
  <si>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</si>
  <si>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</si>
  <si>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</si>
  <si>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</si>
  <si>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</si>
  <si>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</si>
  <si>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</si>
  <si>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</si>
  <si>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</si>
  <si>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</si>
  <si>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</si>
  <si>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</si>
  <si>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</si>
  <si>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</si>
  <si>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</si>
  <si>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</si>
  <si>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</si>
  <si>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</si>
  <si>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</si>
  <si>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</si>
  <si>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</si>
  <si>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</si>
  <si>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</si>
  <si>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</si>
  <si>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</si>
  <si>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</si>
  <si>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</si>
  <si>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</si>
  <si>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</si>
  <si>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</si>
  <si>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</si>
  <si>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</si>
  <si>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</si>
  <si>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</si>
  <si>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</si>
  <si>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</si>
  <si>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</si>
  <si>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</si>
  <si>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</si>
  <si>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</si>
  <si>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</si>
  <si>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</si>
  <si>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</si>
  <si>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</si>
  <si>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</si>
  <si>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</si>
  <si>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</si>
  <si>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</si>
  <si>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</si>
  <si>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</si>
  <si>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</si>
  <si>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</si>
  <si>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</si>
  <si>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</si>
  <si>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</si>
  <si>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</si>
  <si>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</si>
  <si>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</si>
  <si>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</si>
  <si>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</si>
  <si>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</si>
  <si>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</si>
  <si>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</si>
  <si>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</si>
  <si>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</si>
  <si>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</si>
  <si>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</si>
  <si>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</si>
  <si>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</si>
  <si>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</si>
  <si>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</si>
  <si>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</si>
  <si>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</si>
  <si>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</si>
  <si>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</si>
  <si>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</si>
  <si>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</si>
  <si>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</si>
  <si>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</si>
  <si>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</si>
  <si>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</si>
  <si>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</si>
  <si>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</si>
  <si>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</si>
  <si>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</si>
  <si>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</si>
  <si>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</si>
  <si>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</si>
  <si>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</si>
  <si>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</si>
  <si>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</si>
  <si>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</si>
  <si>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</si>
  <si>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</si>
  <si>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</si>
  <si>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</si>
  <si>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</si>
  <si>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</si>
  <si>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</si>
  <si>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</si>
  <si>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</si>
  <si>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</si>
  <si>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</si>
  <si>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</si>
  <si>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</si>
  <si>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</si>
  <si>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</si>
  <si>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</si>
  <si>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</si>
  <si>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</si>
  <si>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</si>
  <si>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</si>
  <si>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</si>
  <si>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</si>
  <si>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</si>
  <si>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</si>
  <si>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</si>
  <si>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</si>
  <si>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</si>
  <si>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</si>
  <si>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</si>
  <si>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</si>
  <si>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</si>
  <si>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</si>
  <si>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</si>
  <si>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</si>
  <si>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</si>
  <si>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</si>
  <si>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</si>
  <si>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</si>
  <si>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</si>
  <si>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</si>
  <si>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</si>
  <si>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</si>
  <si>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</si>
  <si>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</si>
  <si>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</si>
  <si>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</si>
  <si>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</si>
  <si>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</si>
  <si>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</si>
  <si>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</si>
  <si>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</si>
  <si>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</si>
  <si>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</si>
  <si>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</si>
  <si>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</si>
  <si>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</si>
  <si>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</si>
  <si>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</si>
  <si>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</si>
  <si>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</si>
  <si>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</si>
  <si>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</si>
  <si>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</si>
  <si>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</si>
  <si>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</si>
  <si>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</si>
  <si>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</si>
  <si>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</si>
  <si>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</si>
  <si>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</si>
  <si>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</si>
  <si>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</si>
  <si>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</si>
  <si>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</si>
  <si>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</si>
  <si>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</si>
  <si>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</si>
  <si>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</si>
  <si>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</si>
  <si>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</si>
  <si>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</si>
  <si>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</si>
  <si>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</si>
  <si>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</si>
  <si>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</si>
  <si>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</si>
  <si>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</si>
  <si>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</si>
  <si>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</si>
  <si>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</si>
  <si>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</si>
  <si>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</si>
  <si>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</si>
  <si>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</si>
  <si>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</si>
  <si>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</si>
  <si>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</si>
  <si>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</si>
  <si>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</si>
  <si>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</si>
  <si>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</si>
  <si>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</si>
  <si>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</si>
  <si>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</si>
  <si>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</si>
  <si>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</si>
  <si>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</si>
  <si>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</si>
  <si>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</si>
  <si>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</si>
  <si>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</si>
  <si>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</si>
  <si>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</si>
  <si>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</si>
  <si>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</si>
  <si>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</si>
  <si>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</si>
  <si>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</si>
  <si>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</si>
  <si>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</si>
  <si>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</si>
  <si>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</si>
  <si>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</si>
  <si>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</si>
  <si>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</si>
  <si>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</si>
  <si>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</si>
  <si>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</si>
  <si>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</si>
  <si>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</si>
  <si>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</si>
  <si>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</si>
  <si>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</si>
  <si>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</si>
  <si>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</si>
  <si>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</si>
  <si>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</si>
  <si>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</si>
  <si>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</si>
  <si>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</si>
  <si>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</si>
  <si>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</si>
  <si>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</si>
  <si>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</si>
  <si>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</si>
  <si>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</si>
  <si>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</si>
  <si>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</si>
  <si>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</si>
  <si>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</si>
  <si>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</si>
  <si>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</si>
  <si>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</si>
  <si>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</si>
  <si>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</si>
  <si>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</si>
  <si>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</si>
  <si>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</si>
  <si>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</si>
  <si>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</si>
  <si>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</si>
  <si>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</si>
  <si>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</si>
  <si>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</si>
  <si>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</si>
  <si>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</si>
  <si>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</si>
  <si>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</si>
  <si>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</si>
  <si>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</si>
  <si>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</si>
  <si>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</si>
  <si>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</si>
  <si>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</si>
  <si>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</si>
  <si>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</si>
  <si>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</si>
  <si>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</si>
  <si>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</si>
  <si>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</si>
  <si>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</si>
  <si>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</si>
  <si>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</si>
  <si>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</si>
  <si>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</si>
  <si>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</si>
  <si>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</si>
  <si>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</si>
  <si>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</si>
  <si>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</si>
  <si>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</si>
  <si>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</si>
  <si>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</si>
  <si>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</si>
  <si>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</si>
  <si>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</si>
  <si>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</si>
  <si>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</si>
  <si>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</si>
  <si>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</si>
  <si>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</si>
  <si>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</si>
  <si>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</si>
  <si>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</si>
  <si>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</si>
  <si>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</si>
  <si>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</si>
  <si>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</si>
  <si>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</si>
  <si>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</si>
  <si>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</si>
  <si>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</si>
  <si>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</si>
  <si>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</si>
  <si>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</si>
  <si>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</si>
  <si>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</si>
  <si>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</si>
  <si>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</si>
  <si>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</si>
  <si>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</si>
  <si>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</si>
  <si>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</si>
  <si>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</si>
  <si>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</si>
  <si>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</si>
  <si>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</si>
  <si>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</si>
  <si>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</si>
  <si>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</si>
  <si>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</si>
  <si>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</si>
  <si>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</si>
  <si>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</si>
  <si>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</si>
  <si>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</si>
  <si>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</si>
  <si>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</si>
  <si>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</si>
  <si>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</si>
  <si>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</si>
  <si>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</si>
  <si>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</si>
  <si>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</si>
  <si>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</si>
  <si>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</si>
  <si>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</si>
  <si>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</si>
  <si>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</si>
  <si>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</si>
  <si>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</si>
  <si>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</si>
  <si>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</si>
  <si>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</si>
  <si>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</si>
  <si>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</si>
  <si>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</si>
  <si>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</si>
  <si>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</si>
  <si>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</si>
  <si>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</si>
  <si>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</si>
  <si>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</si>
  <si>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</si>
  <si>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</si>
  <si>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</si>
  <si>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</si>
  <si>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</si>
  <si>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</si>
  <si>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</si>
  <si>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</si>
  <si>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</si>
  <si>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</si>
  <si>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</si>
  <si>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</si>
  <si>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</si>
  <si>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</si>
  <si>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</si>
  <si>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</si>
  <si>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</si>
  <si>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</si>
  <si>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</si>
  <si>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</si>
  <si>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</si>
  <si>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</si>
  <si>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</si>
  <si>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</si>
  <si>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</si>
  <si>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</si>
  <si>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</si>
  <si>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</si>
  <si>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</si>
  <si>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</si>
  <si>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</si>
  <si>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</si>
  <si>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</si>
  <si>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</si>
  <si>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</si>
  <si>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</si>
  <si>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</si>
  <si>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</si>
  <si>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</si>
  <si>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</si>
  <si>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</si>
  <si>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</si>
  <si>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</si>
  <si>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</si>
  <si>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</si>
  <si>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</si>
  <si>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</si>
  <si>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</si>
  <si>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</si>
  <si>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</si>
  <si>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</si>
  <si>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</si>
  <si>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</si>
  <si>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</si>
  <si>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</si>
  <si>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</si>
  <si>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</si>
  <si>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</si>
  <si>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</si>
  <si>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</si>
  <si>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</si>
  <si>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</si>
  <si>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</si>
  <si>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</si>
  <si>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</si>
  <si>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</si>
  <si>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</si>
  <si>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</si>
  <si>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</si>
  <si>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</si>
  <si>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</si>
  <si>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</si>
  <si>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</si>
  <si>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</si>
  <si>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</si>
  <si>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</si>
  <si>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</si>
  <si>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</si>
  <si>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</si>
  <si>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</si>
  <si>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</si>
  <si>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</si>
  <si>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</si>
  <si>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</si>
  <si>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</si>
  <si>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</si>
  <si>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</si>
  <si>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</si>
  <si>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</si>
  <si>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</si>
  <si>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</si>
  <si>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</si>
  <si>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</si>
  <si>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</si>
  <si>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</si>
  <si>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</si>
  <si>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</si>
  <si>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</si>
  <si>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</si>
  <si>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</si>
  <si>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</si>
  <si>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</si>
  <si>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</si>
  <si>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</si>
  <si>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</si>
  <si>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</si>
  <si>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</si>
  <si>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</si>
  <si>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</si>
  <si>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</si>
  <si>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</si>
  <si>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</si>
  <si>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</si>
  <si>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</si>
  <si>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</si>
  <si>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</si>
  <si>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</si>
  <si>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</si>
  <si>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</si>
  <si>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</si>
  <si>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</si>
  <si>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</si>
  <si>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</si>
  <si>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</si>
  <si>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</si>
  <si>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</si>
  <si>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</si>
  <si>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</si>
  <si>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</si>
  <si>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</si>
  <si>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</si>
  <si>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</si>
  <si>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</si>
  <si>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</si>
  <si>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</si>
  <si>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</si>
  <si>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</si>
  <si>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</si>
  <si>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</si>
  <si>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</si>
  <si>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</si>
  <si>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</si>
  <si>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</si>
  <si>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</si>
  <si>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</si>
  <si>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</si>
  <si>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</si>
  <si>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</si>
  <si>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</si>
  <si>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</si>
  <si>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</si>
  <si>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</si>
  <si>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</si>
  <si>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</si>
  <si>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</si>
  <si>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</si>
  <si>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</si>
  <si>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</si>
  <si>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</si>
  <si>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</si>
  <si>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</si>
  <si>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</si>
  <si>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</si>
  <si>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</si>
  <si>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</si>
  <si>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</si>
  <si>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</si>
  <si>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</si>
  <si>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</si>
  <si>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</si>
  <si>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</si>
  <si>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</si>
  <si>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</si>
  <si>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</si>
  <si>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</si>
  <si>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</si>
  <si>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</si>
  <si>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</si>
  <si>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</si>
  <si>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</si>
  <si>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</si>
  <si>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</si>
  <si>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</si>
  <si>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</si>
  <si>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</si>
  <si>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</si>
  <si>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</si>
  <si>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</si>
  <si>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</si>
  <si>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</si>
  <si>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</si>
  <si>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</si>
  <si>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</si>
  <si>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</si>
  <si>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</si>
  <si>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</si>
  <si>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</si>
  <si>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</si>
  <si>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</si>
  <si>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</si>
  <si>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</si>
  <si>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</si>
  <si>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</si>
  <si>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</si>
  <si>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</si>
  <si>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</si>
  <si>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</si>
  <si>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</si>
  <si>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</si>
  <si>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</si>
  <si>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</si>
  <si>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</si>
  <si>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</si>
  <si>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</si>
  <si>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</si>
  <si>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</si>
  <si>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</si>
  <si>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</si>
  <si>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</si>
  <si>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</si>
  <si>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</si>
  <si>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</si>
  <si>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</si>
  <si>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</si>
  <si>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</si>
  <si>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</si>
  <si>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</si>
  <si>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</si>
  <si>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</si>
  <si>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</si>
  <si>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</si>
  <si>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</si>
  <si>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</si>
  <si>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</si>
  <si>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</si>
  <si>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</si>
  <si>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</si>
  <si>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</si>
  <si>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</si>
  <si>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</si>
  <si>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</si>
  <si>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</si>
  <si>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</si>
  <si>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</si>
  <si>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</si>
  <si>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</si>
  <si>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</si>
  <si>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</si>
  <si>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</si>
  <si>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</si>
  <si>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</si>
  <si>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</si>
  <si>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</si>
  <si>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</si>
  <si>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</si>
  <si>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</si>
  <si>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</si>
  <si>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</si>
  <si>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</si>
  <si>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</si>
  <si>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</si>
  <si>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</si>
  <si>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</si>
  <si>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</si>
  <si>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</si>
  <si>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</si>
  <si>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</si>
  <si>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</si>
  <si>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</si>
  <si>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</si>
  <si>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</si>
  <si>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</si>
  <si>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</si>
  <si>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</si>
  <si>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</si>
  <si>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</si>
  <si>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</si>
  <si>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</si>
  <si>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</si>
  <si>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</si>
  <si>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</si>
  <si>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</si>
  <si>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</si>
  <si>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</si>
  <si>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</si>
  <si>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</si>
  <si>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</si>
  <si>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</si>
  <si>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</si>
  <si>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</si>
  <si>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</si>
  <si>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</si>
  <si>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</si>
  <si>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</si>
  <si>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</si>
  <si>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</si>
  <si>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</si>
  <si>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</si>
  <si>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</si>
  <si>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</si>
  <si>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</si>
  <si>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</si>
  <si>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</si>
  <si>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</si>
  <si>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</si>
  <si>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</si>
  <si>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</si>
  <si>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</si>
  <si>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</si>
  <si>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</si>
  <si>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</si>
  <si>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</si>
  <si>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</si>
  <si>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</si>
  <si>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</si>
  <si>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</si>
  <si>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</si>
  <si>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</si>
  <si>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</si>
  <si>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</si>
  <si>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</si>
  <si>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</si>
  <si>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</si>
  <si>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</si>
  <si>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</si>
  <si>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</si>
  <si>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</si>
  <si>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</si>
  <si>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</si>
  <si>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</si>
  <si>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</si>
  <si>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</si>
  <si>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</si>
  <si>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</si>
  <si>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</si>
  <si>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</si>
  <si>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</si>
  <si>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</si>
  <si>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</si>
  <si>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</si>
  <si>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</si>
  <si>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</si>
  <si>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</si>
  <si>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</si>
  <si>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</si>
  <si>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</si>
  <si>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</si>
  <si>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</si>
  <si>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</si>
  <si>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</si>
  <si>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</si>
  <si>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</si>
  <si>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</si>
  <si>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</si>
  <si>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</si>
  <si>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</si>
  <si>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</si>
  <si>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</si>
  <si>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</si>
  <si>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</si>
  <si>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</si>
  <si>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</si>
  <si>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</si>
  <si>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</si>
  <si>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</si>
  <si>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</si>
  <si>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</si>
  <si>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</si>
  <si>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</si>
  <si>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</si>
  <si>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</si>
  <si>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</si>
  <si>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</si>
  <si>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</si>
  <si>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</si>
  <si>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</si>
  <si>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</si>
  <si>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</si>
  <si>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</si>
  <si>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</si>
  <si>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</si>
  <si>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</si>
  <si>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</si>
  <si>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</si>
  <si>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</si>
  <si>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</si>
  <si>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</si>
  <si>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</si>
  <si>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</si>
  <si>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</si>
  <si>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</si>
  <si>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</si>
  <si>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</si>
  <si>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</si>
  <si>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</si>
  <si>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</si>
  <si>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</si>
  <si>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</si>
  <si>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</si>
  <si>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</si>
  <si>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</si>
  <si>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</si>
  <si>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</si>
  <si>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</si>
  <si>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</si>
  <si>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</si>
  <si>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</si>
  <si>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</si>
  <si>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</si>
  <si>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</si>
  <si>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</si>
  <si>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</si>
  <si>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</si>
  <si>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</si>
  <si>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</si>
  <si>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</si>
  <si>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</si>
  <si>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</si>
  <si>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</si>
  <si>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</si>
  <si>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</si>
  <si>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</si>
  <si>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</si>
  <si>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</si>
  <si>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</si>
  <si>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</si>
  <si>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</si>
  <si>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</si>
  <si>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</si>
  <si>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</si>
  <si>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</si>
  <si>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</si>
  <si>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</si>
  <si>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</si>
  <si>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</si>
  <si>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</si>
  <si>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</si>
  <si>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</si>
  <si>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</si>
  <si>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</si>
  <si>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</si>
  <si>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</si>
  <si>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</si>
  <si>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</si>
  <si>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</si>
  <si>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</si>
  <si>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</si>
  <si>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</si>
  <si>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</si>
  <si>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</si>
  <si>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</si>
  <si>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</si>
  <si>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</si>
  <si>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</si>
  <si>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</si>
  <si>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</si>
  <si>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</si>
  <si>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</si>
  <si>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</si>
  <si>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</si>
  <si>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</si>
  <si>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</si>
  <si>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</si>
  <si>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</si>
  <si>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</si>
  <si>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</si>
  <si>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</si>
  <si>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</si>
  <si>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</si>
  <si>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</si>
  <si>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</si>
  <si>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</si>
  <si>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</si>
  <si>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</si>
  <si>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</si>
  <si>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</si>
  <si>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</si>
  <si>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</si>
  <si>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</si>
  <si>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</si>
  <si>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</si>
  <si>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</si>
  <si>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</si>
  <si>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</si>
  <si>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</si>
  <si>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</si>
  <si>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</si>
  <si>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</si>
  <si>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</si>
  <si>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</si>
  <si>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</si>
  <si>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</si>
  <si>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</si>
  <si>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</si>
  <si>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</si>
  <si>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</si>
  <si>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</si>
  <si>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</si>
  <si>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</si>
  <si>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</si>
  <si>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</si>
  <si>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</si>
  <si>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</si>
  <si>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</si>
  <si>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</si>
  <si>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</si>
  <si>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</si>
  <si>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</si>
  <si>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</si>
  <si>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</si>
  <si>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</si>
  <si>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</si>
  <si>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</si>
  <si>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</si>
  <si>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</si>
  <si>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</si>
  <si>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</si>
  <si>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</si>
  <si>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</si>
  <si>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</si>
  <si>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</si>
  <si>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</si>
  <si>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</si>
  <si>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</si>
  <si>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</si>
  <si>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</si>
  <si>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</si>
  <si>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</si>
  <si>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</si>
  <si>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</si>
  <si>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</si>
  <si>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</si>
  <si>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</si>
  <si>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</si>
  <si>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</si>
  <si>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</si>
  <si>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</si>
  <si>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</si>
  <si>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</si>
  <si>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</si>
  <si>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</si>
  <si>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</si>
  <si>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</si>
  <si>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</si>
  <si>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</si>
  <si>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</si>
  <si>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</si>
  <si>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</si>
  <si>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</si>
  <si>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</si>
  <si>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</si>
  <si>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</si>
  <si>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</si>
  <si>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</si>
  <si>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</si>
  <si>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</si>
  <si>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</si>
  <si>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</si>
  <si>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</si>
  <si>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</si>
  <si>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</si>
  <si>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</si>
  <si>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</si>
  <si>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</si>
  <si>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</si>
  <si>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</si>
  <si>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</si>
  <si>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</si>
  <si>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</si>
  <si>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</si>
  <si>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</si>
  <si>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</si>
  <si>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</si>
  <si>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</si>
  <si>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</si>
  <si>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</si>
  <si>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</si>
  <si>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</si>
  <si>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</si>
  <si>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</si>
  <si>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</si>
  <si>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</si>
  <si>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</si>
  <si>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</si>
  <si>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</si>
  <si>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</si>
  <si>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</si>
  <si>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</si>
  <si>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</si>
  <si>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</si>
  <si>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</si>
  <si>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</si>
  <si>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</si>
  <si>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</si>
  <si>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</si>
  <si>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</si>
  <si>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</si>
  <si>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</si>
  <si>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</si>
  <si>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</si>
  <si>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</si>
  <si>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</si>
  <si>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</si>
  <si>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</si>
  <si>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</si>
  <si>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</si>
  <si>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</si>
  <si>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</si>
  <si>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</si>
  <si>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</si>
  <si>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</si>
  <si>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</si>
  <si>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</si>
  <si>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</si>
  <si>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</si>
  <si>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</si>
  <si>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</si>
  <si>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</si>
  <si>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</si>
  <si>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</si>
  <si>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</si>
  <si>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</si>
  <si>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</si>
  <si>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</si>
  <si>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</si>
  <si>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</si>
  <si>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</si>
  <si>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</si>
  <si>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</si>
  <si>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</si>
  <si>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</si>
  <si>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</si>
  <si>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</si>
  <si>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</si>
  <si>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</si>
  <si>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</si>
  <si>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</si>
  <si>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</si>
  <si>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</si>
  <si>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</si>
  <si>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</si>
  <si>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</si>
  <si>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</si>
  <si>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</si>
  <si>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</si>
  <si>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</si>
  <si>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</si>
  <si>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</si>
  <si>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</si>
  <si>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</si>
  <si>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</si>
  <si>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</si>
  <si>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</si>
  <si>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</si>
  <si>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</si>
  <si>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</si>
  <si>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</si>
  <si>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</si>
  <si>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</si>
  <si>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</si>
  <si>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</si>
  <si>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</si>
  <si>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</si>
  <si>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</si>
  <si>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</si>
  <si>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</si>
  <si>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</si>
  <si>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</si>
  <si>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</si>
  <si>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</si>
  <si>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</si>
  <si>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</si>
  <si>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</si>
  <si>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</si>
  <si>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</si>
  <si>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</si>
  <si>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</si>
  <si>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</si>
  <si>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</si>
  <si>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</si>
  <si>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</si>
  <si>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</si>
  <si>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</si>
  <si>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</si>
  <si>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</si>
  <si>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</si>
  <si>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</si>
  <si>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</si>
  <si>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</si>
  <si>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</si>
  <si>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</si>
  <si>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</si>
  <si>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</si>
  <si>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</si>
  <si>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</si>
  <si>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</si>
  <si>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</si>
  <si>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</si>
  <si>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</si>
  <si>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</si>
  <si>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</si>
  <si>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</si>
  <si>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</si>
  <si>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</si>
  <si>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</si>
  <si>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</si>
  <si>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</si>
  <si>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</si>
  <si>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</si>
  <si>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</si>
  <si>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</si>
  <si>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</si>
  <si>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</si>
  <si>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</si>
  <si>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</si>
  <si>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</si>
  <si>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</si>
  <si>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</si>
  <si>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</si>
  <si>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</si>
  <si>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</si>
  <si>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</si>
  <si>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</si>
  <si>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</si>
  <si>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</si>
  <si>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</si>
  <si>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</si>
  <si>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</si>
  <si>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</si>
  <si>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</si>
  <si>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</si>
  <si>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</si>
  <si>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</si>
  <si>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</si>
  <si>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</si>
  <si>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</si>
  <si>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</si>
  <si>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</si>
  <si>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</si>
  <si>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</si>
  <si>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</si>
  <si>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</si>
  <si>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</si>
  <si>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</si>
  <si>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</si>
  <si>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</si>
  <si>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</si>
  <si>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</si>
  <si>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</si>
  <si>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</si>
  <si>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</si>
  <si>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</si>
  <si>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</si>
  <si>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</si>
  <si>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</si>
  <si>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</si>
  <si>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</si>
  <si>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</si>
  <si>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</si>
  <si>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</si>
  <si>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</si>
  <si>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</si>
  <si>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</si>
  <si>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</si>
  <si>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</si>
  <si>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</si>
  <si>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</si>
  <si>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</si>
  <si>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</si>
  <si>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</si>
  <si>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</si>
  <si>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</si>
  <si>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</si>
  <si>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</si>
  <si>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</si>
  <si>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</si>
  <si>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</si>
  <si>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</si>
  <si>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</si>
  <si>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</si>
  <si>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</si>
  <si>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</si>
  <si>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</si>
  <si>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</si>
  <si>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</si>
  <si>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</si>
  <si>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</si>
  <si>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</si>
  <si>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</si>
  <si>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</si>
  <si>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</si>
  <si>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</si>
  <si>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</si>
  <si>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</si>
  <si>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</si>
  <si>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</si>
  <si>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</si>
  <si>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</si>
  <si>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</si>
  <si>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</si>
  <si>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</si>
  <si>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</si>
  <si>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</si>
  <si>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</si>
  <si>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</si>
  <si>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</si>
  <si>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</si>
  <si>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</si>
  <si>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</si>
  <si>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</si>
  <si>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</si>
  <si>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</si>
  <si>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</si>
  <si>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</si>
  <si>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</si>
  <si>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</si>
  <si>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</si>
  <si>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</si>
  <si>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</si>
  <si>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</si>
  <si>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</si>
  <si>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</si>
  <si>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</si>
  <si>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</si>
  <si>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</si>
  <si>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</si>
  <si>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</si>
  <si>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</si>
  <si>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</si>
  <si>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</si>
  <si>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</si>
  <si>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</si>
  <si>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</si>
  <si>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</si>
  <si>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</si>
  <si>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</si>
  <si>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</si>
  <si>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</si>
  <si>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</si>
  <si>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</si>
  <si>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</si>
  <si>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</si>
  <si>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</si>
  <si>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</si>
  <si>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</si>
  <si>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</si>
  <si>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</si>
  <si>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</si>
  <si>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</si>
  <si>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</si>
  <si>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</si>
  <si>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</si>
  <si>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</si>
  <si>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</si>
  <si>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</si>
  <si>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</si>
  <si>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</si>
  <si>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</si>
  <si>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</si>
  <si>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</si>
  <si>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</si>
  <si>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</si>
  <si>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</si>
  <si>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</si>
  <si>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</si>
  <si>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</si>
  <si>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</si>
  <si>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</si>
  <si>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</si>
  <si>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</si>
  <si>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</si>
  <si>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</si>
  <si>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</si>
  <si>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</si>
  <si>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</si>
  <si>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</si>
  <si>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</si>
  <si>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</si>
  <si>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</si>
  <si>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</si>
  <si>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</si>
  <si>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</si>
  <si>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</si>
  <si>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</si>
  <si>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</si>
  <si>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</si>
  <si>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</si>
  <si>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</si>
  <si>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</si>
  <si>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</si>
  <si>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</si>
  <si>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</si>
  <si>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</si>
  <si>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</si>
  <si>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</si>
  <si>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</si>
  <si>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</si>
  <si>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</si>
  <si>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</si>
  <si>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</si>
  <si>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</si>
  <si>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</si>
  <si>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</si>
  <si>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</si>
  <si>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</si>
  <si>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</si>
  <si>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</si>
  <si>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</si>
  <si>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</si>
  <si>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</si>
  <si>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</si>
  <si>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</si>
  <si>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</si>
  <si>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</si>
  <si>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</si>
  <si>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</si>
  <si>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</si>
  <si>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</si>
  <si>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</si>
  <si>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</si>
  <si>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</si>
  <si>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</si>
  <si>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</si>
  <si>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</si>
  <si>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</si>
  <si>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</si>
  <si>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</si>
  <si>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</si>
  <si>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</si>
  <si>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</si>
  <si>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</si>
  <si>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</si>
  <si>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</si>
  <si>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</si>
  <si>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</si>
  <si>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</si>
  <si>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</si>
  <si>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</si>
  <si>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</si>
  <si>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</si>
  <si>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</si>
  <si>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</si>
  <si>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</si>
  <si>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</si>
  <si>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</si>
  <si>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</si>
  <si>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</si>
  <si>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</si>
  <si>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</si>
  <si>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</si>
  <si>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</si>
  <si>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</si>
  <si>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</si>
  <si>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</si>
  <si>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</si>
  <si>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</si>
  <si>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</si>
  <si>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</si>
  <si>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</si>
  <si>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</si>
  <si>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</si>
  <si>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</si>
  <si>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</si>
  <si>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</si>
  <si>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</si>
  <si>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</si>
  <si>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</si>
  <si>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</si>
  <si>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</si>
  <si>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</si>
  <si>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</si>
  <si>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</si>
  <si>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</si>
  <si>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</si>
  <si>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</si>
  <si>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</si>
  <si>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</si>
  <si>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</si>
  <si>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</si>
  <si>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</si>
  <si>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</si>
  <si>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</si>
  <si>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</si>
  <si>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</si>
  <si>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</si>
  <si>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</si>
  <si>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</si>
  <si>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</si>
  <si>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</si>
  <si>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</si>
  <si>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</si>
  <si>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</si>
  <si>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</si>
  <si>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</si>
  <si>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</si>
  <si>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</si>
  <si>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</si>
  <si>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</si>
  <si>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</si>
  <si>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</si>
  <si>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</si>
  <si>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</si>
  <si>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</si>
  <si>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</si>
  <si>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</si>
  <si>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</si>
  <si>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</si>
  <si>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</si>
  <si>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</si>
  <si>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</si>
  <si>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</si>
  <si>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</si>
  <si>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</si>
  <si>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</si>
  <si>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</si>
  <si>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</si>
  <si>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</si>
  <si>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</si>
  <si>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</si>
  <si>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</si>
  <si>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</si>
  <si>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</si>
  <si>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</si>
  <si>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</si>
  <si>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</si>
  <si>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</si>
  <si>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</si>
  <si>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</si>
  <si>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</si>
  <si>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</si>
  <si>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</si>
  <si>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</si>
  <si>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</si>
  <si>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</si>
  <si>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</si>
  <si>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</si>
  <si>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</si>
  <si>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</si>
  <si>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</si>
  <si>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</si>
  <si>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</si>
  <si>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</si>
  <si>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</si>
  <si>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</si>
  <si>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</si>
  <si>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</si>
  <si>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</si>
  <si>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</si>
  <si>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</si>
  <si>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</si>
  <si>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</si>
  <si>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</si>
  <si>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</si>
  <si>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</si>
  <si>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</si>
  <si>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</si>
  <si>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</si>
  <si>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</si>
  <si>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</si>
  <si>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</si>
  <si>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</si>
  <si>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</si>
  <si>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</si>
  <si>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</si>
  <si>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</si>
  <si>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</si>
  <si>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</si>
  <si>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</si>
  <si>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</si>
  <si>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</si>
  <si>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</si>
  <si>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</si>
  <si>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</si>
  <si>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</si>
  <si>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</si>
  <si>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</si>
  <si>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</si>
  <si>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</si>
  <si>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</si>
  <si>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</si>
  <si>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</si>
  <si>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</si>
  <si>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</si>
  <si>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</si>
  <si>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</si>
  <si>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</si>
  <si>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</si>
  <si>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</si>
  <si>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</si>
  <si>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</si>
  <si>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</si>
  <si>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</si>
  <si>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</si>
  <si>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</si>
  <si>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</si>
  <si>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</si>
  <si>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</si>
  <si>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</si>
  <si>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</si>
  <si>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</si>
  <si>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</si>
  <si>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</si>
  <si>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</si>
  <si>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</si>
  <si>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</si>
  <si>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</si>
  <si>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</si>
  <si>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</si>
  <si>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</si>
  <si>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</si>
  <si>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</si>
  <si>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</si>
  <si>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</si>
  <si>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</si>
  <si>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</si>
  <si>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</si>
  <si>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</si>
  <si>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</si>
  <si>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</si>
  <si>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</si>
  <si>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</si>
  <si>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</si>
  <si>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</si>
  <si>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</si>
  <si>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</si>
  <si>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</si>
  <si>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</si>
  <si>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</si>
  <si>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</si>
  <si>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</si>
  <si>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</si>
  <si>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</si>
  <si>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</si>
  <si>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</si>
  <si>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</si>
  <si>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</si>
  <si>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</si>
  <si>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</si>
  <si>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</si>
  <si>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</si>
  <si>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</si>
  <si>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</si>
  <si>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</si>
  <si>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</si>
  <si>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</si>
  <si>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</si>
  <si>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</si>
  <si>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</si>
  <si>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</si>
  <si>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</si>
  <si>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</si>
  <si>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</si>
  <si>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</si>
  <si>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</si>
  <si>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</si>
  <si>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</si>
  <si>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</si>
  <si>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</si>
  <si>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</si>
  <si>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</si>
  <si>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</si>
  <si>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</si>
  <si>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</si>
  <si>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</si>
  <si>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</si>
  <si>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</si>
  <si>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</si>
  <si>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</si>
  <si>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</si>
  <si>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</si>
  <si>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</si>
  <si>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</si>
  <si>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</si>
  <si>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</si>
  <si>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</si>
  <si>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</si>
  <si>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</si>
  <si>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</si>
  <si>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</si>
  <si>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</si>
  <si>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</si>
  <si>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</si>
  <si>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</si>
  <si>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</si>
  <si>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</si>
  <si>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</si>
  <si>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</si>
  <si>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</si>
  <si>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</si>
  <si>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</si>
  <si>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</si>
  <si>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</si>
  <si>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</si>
  <si>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</si>
  <si>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</si>
  <si>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</si>
  <si>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</si>
  <si>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</si>
  <si>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</si>
  <si>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</si>
  <si>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</si>
  <si>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</si>
  <si>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</si>
  <si>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</si>
  <si>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</si>
  <si>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</si>
  <si>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</si>
  <si>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</si>
  <si>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</si>
  <si>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</si>
  <si>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</si>
  <si>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</si>
  <si>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</si>
  <si>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</si>
  <si>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</si>
  <si>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</si>
  <si>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</si>
  <si>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</si>
  <si>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</si>
  <si>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</si>
  <si>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</si>
  <si>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</si>
  <si>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</si>
  <si>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</si>
  <si>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</si>
  <si>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</si>
  <si>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</si>
  <si>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</si>
  <si>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</si>
  <si>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</si>
  <si>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</si>
  <si>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</si>
  <si>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</si>
  <si>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</si>
  <si>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</si>
  <si>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</si>
  <si>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</si>
  <si>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</si>
  <si>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</si>
  <si>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</si>
  <si>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</si>
  <si>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</si>
  <si>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</si>
  <si>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</si>
  <si>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</si>
  <si>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</si>
  <si>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</si>
  <si>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</si>
  <si>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</si>
  <si>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</si>
  <si>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</si>
  <si>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</si>
  <si>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</si>
  <si>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</si>
  <si>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</si>
  <si>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</si>
  <si>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</si>
  <si>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</si>
  <si>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</si>
  <si>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</si>
  <si>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</si>
  <si>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</si>
  <si>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</si>
  <si>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</si>
  <si>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</si>
  <si>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</si>
  <si>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</si>
  <si>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</si>
  <si>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</si>
  <si>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</si>
  <si>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</si>
  <si>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</si>
  <si>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</si>
  <si>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</si>
  <si>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</si>
  <si>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</si>
  <si>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</si>
  <si>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</si>
  <si>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</si>
  <si>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</si>
  <si>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</si>
  <si>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</si>
  <si>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</si>
  <si>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</si>
  <si>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</si>
  <si>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</si>
  <si>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</si>
  <si>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</si>
  <si>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</si>
  <si>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</si>
  <si>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</si>
  <si>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</si>
  <si>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</si>
  <si>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</si>
  <si>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</si>
  <si>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</si>
  <si>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</si>
  <si>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</si>
  <si>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</si>
  <si>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</si>
  <si>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</si>
  <si>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</si>
  <si>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</si>
  <si>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</si>
  <si>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</si>
  <si>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</si>
  <si>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</si>
  <si>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</si>
  <si>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</si>
  <si>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</si>
  <si>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</si>
  <si>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</si>
  <si>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</si>
  <si>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</si>
  <si>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</si>
  <si>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</si>
  <si>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</si>
  <si>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</si>
  <si>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</si>
  <si>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</si>
  <si>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</si>
  <si>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</si>
  <si>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</si>
  <si>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</si>
  <si>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</si>
  <si>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</si>
  <si>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</si>
  <si>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</si>
  <si>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</si>
  <si>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</si>
  <si>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</si>
  <si>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</si>
  <si>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</si>
  <si>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</si>
  <si>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</si>
  <si>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</si>
  <si>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</si>
  <si>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</si>
  <si>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</si>
  <si>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</si>
  <si>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</si>
  <si>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</si>
  <si>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</si>
  <si>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</si>
  <si>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</si>
  <si>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</si>
  <si>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</si>
  <si>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</si>
  <si>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</si>
  <si>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</si>
  <si>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</si>
  <si>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</si>
  <si>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</si>
  <si>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</si>
  <si>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</si>
  <si>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</si>
  <si>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</si>
  <si>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</si>
  <si>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</si>
  <si>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</si>
  <si>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</si>
  <si>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</si>
  <si>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</si>
  <si>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</si>
  <si>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</si>
  <si>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</si>
  <si>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</si>
  <si>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</si>
  <si>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</si>
  <si>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</si>
  <si>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</si>
  <si>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</si>
  <si>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</si>
  <si>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</si>
  <si>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</si>
  <si>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</si>
  <si>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</si>
  <si>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</si>
  <si>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</si>
  <si>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</si>
  <si>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</si>
  <si>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</si>
  <si>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</si>
  <si>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</si>
  <si>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</si>
  <si>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</si>
  <si>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</si>
  <si>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</si>
  <si>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</si>
  <si>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</si>
  <si>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</si>
  <si>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</si>
  <si>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</si>
  <si>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</si>
  <si>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</si>
  <si>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</si>
  <si>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</si>
  <si>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</si>
  <si>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</si>
  <si>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</si>
  <si>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</si>
  <si>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</si>
  <si>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</si>
  <si>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</si>
  <si>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</si>
  <si>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</si>
  <si>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</si>
  <si>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</si>
  <si>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</si>
  <si>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</si>
  <si>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</si>
  <si>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</si>
  <si>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</si>
  <si>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</si>
  <si>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</si>
  <si>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</si>
  <si>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</si>
  <si>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</si>
  <si>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</si>
  <si>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</si>
  <si>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</si>
  <si>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</si>
  <si>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</si>
  <si>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</si>
  <si>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</si>
  <si>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</si>
  <si>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</si>
  <si>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</si>
  <si>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</si>
  <si>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</si>
  <si>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</si>
  <si>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</si>
  <si>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</si>
  <si>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</si>
  <si>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</si>
  <si>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</si>
  <si>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</si>
  <si>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</si>
  <si>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</si>
  <si>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</si>
  <si>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</si>
  <si>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</si>
  <si>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</si>
  <si>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</si>
  <si>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</si>
  <si>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</si>
  <si>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</si>
  <si>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</si>
  <si>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</si>
  <si>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</si>
  <si>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</si>
  <si>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</si>
  <si>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</si>
  <si>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</si>
  <si>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</si>
  <si>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</si>
  <si>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</si>
  <si>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</si>
  <si>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</si>
  <si>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</si>
  <si>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</si>
  <si>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</si>
  <si>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</si>
  <si>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</si>
  <si>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</si>
  <si>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</si>
  <si>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</si>
  <si>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</si>
  <si>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</si>
  <si>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</si>
  <si>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</si>
  <si>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</si>
  <si>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</si>
  <si>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</si>
  <si>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</si>
  <si>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</si>
  <si>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</si>
  <si>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</si>
  <si>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</si>
  <si>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</si>
  <si>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</si>
  <si>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</si>
  <si>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</si>
  <si>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</si>
  <si>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</si>
  <si>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</si>
  <si>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</si>
  <si>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</si>
  <si>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</si>
  <si>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</si>
  <si>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</si>
  <si>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</si>
  <si>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</si>
  <si>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</si>
  <si>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</si>
  <si>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</si>
  <si>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</si>
  <si>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</si>
  <si>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</si>
  <si>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</si>
  <si>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</si>
  <si>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</si>
  <si>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</si>
  <si>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</si>
  <si>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</si>
  <si>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</si>
  <si>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</si>
  <si>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</si>
  <si>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</si>
  <si>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</si>
  <si>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</si>
  <si>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</si>
  <si>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</si>
  <si>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</si>
  <si>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</si>
  <si>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</si>
  <si>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</si>
  <si>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</si>
  <si>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</si>
  <si>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</si>
  <si>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</si>
  <si>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</si>
  <si>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</si>
  <si>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</si>
  <si>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</si>
  <si>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</si>
  <si>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</si>
  <si>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</si>
  <si>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</si>
  <si>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</si>
  <si>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</si>
  <si>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</si>
  <si>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</si>
  <si>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</si>
  <si>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</si>
  <si>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</si>
  <si>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</si>
  <si>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</si>
  <si>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</si>
  <si>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</si>
  <si>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</si>
  <si>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</si>
  <si>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</si>
  <si>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</si>
  <si>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</si>
  <si>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</si>
  <si>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</si>
  <si>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</si>
  <si>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</si>
  <si>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</si>
  <si>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</si>
  <si>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</si>
  <si>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</si>
  <si>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</si>
  <si>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</si>
  <si>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</si>
  <si>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</si>
  <si>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</si>
  <si>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</si>
  <si>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</si>
  <si>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</si>
  <si>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</si>
  <si>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</si>
  <si>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</si>
  <si>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</si>
  <si>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</si>
  <si>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</si>
  <si>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</si>
  <si>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</si>
  <si>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</si>
  <si>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</si>
  <si>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</si>
  <si>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</si>
  <si>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</si>
  <si>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</si>
  <si>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</si>
  <si>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</si>
  <si>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</si>
  <si>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</si>
  <si>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</si>
  <si>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</si>
  <si>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</si>
  <si>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</si>
  <si>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</si>
  <si>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</si>
  <si>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</si>
  <si>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</si>
  <si>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</si>
  <si>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</si>
  <si>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</si>
  <si>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</si>
  <si>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</si>
  <si>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</si>
  <si>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</si>
  <si>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</si>
  <si>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</si>
  <si>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</si>
  <si>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</si>
  <si>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</si>
  <si>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</si>
  <si>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</si>
  <si>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</si>
  <si>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</si>
  <si>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</si>
  <si>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</si>
  <si>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</si>
  <si>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</si>
  <si>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</si>
  <si>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</si>
  <si>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</si>
  <si>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</si>
  <si>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</si>
  <si>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</si>
  <si>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</si>
  <si>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</si>
  <si>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</si>
  <si>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</si>
  <si>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</si>
  <si>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</si>
  <si>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</si>
  <si>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</si>
  <si>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</si>
  <si>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</si>
  <si>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</si>
  <si>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</si>
  <si>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</si>
  <si>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</si>
  <si>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</si>
  <si>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</si>
  <si>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</si>
  <si>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</si>
  <si>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</si>
  <si>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</si>
  <si>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</si>
  <si>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</si>
  <si>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</si>
  <si>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</si>
  <si>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</si>
  <si>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</si>
  <si>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</si>
  <si>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</si>
  <si>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</si>
  <si>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</si>
  <si>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</si>
  <si>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</si>
  <si>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</si>
  <si>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</si>
  <si>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</si>
  <si>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</si>
  <si>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</si>
  <si>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</si>
  <si>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</si>
  <si>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</si>
  <si>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</si>
  <si>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</si>
  <si>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</si>
  <si>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</si>
  <si>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</si>
  <si>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</si>
  <si>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</si>
  <si>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</si>
  <si>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</si>
  <si>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</si>
  <si>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</si>
  <si>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</si>
  <si>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</si>
  <si>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</si>
  <si>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</si>
  <si>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</si>
  <si>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</si>
  <si>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</si>
  <si>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</si>
  <si>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</si>
  <si>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</si>
  <si>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</si>
  <si>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</si>
  <si>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</si>
  <si>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</si>
  <si>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</si>
  <si>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</si>
  <si>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</si>
  <si>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</si>
  <si>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</si>
  <si>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</si>
  <si>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</si>
  <si>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</si>
  <si>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</si>
  <si>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</si>
  <si>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</si>
  <si>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</si>
  <si>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</si>
  <si>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</si>
  <si>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</si>
  <si>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</si>
  <si>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</si>
  <si>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</si>
  <si>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</si>
  <si>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</si>
  <si>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</si>
  <si>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</si>
  <si>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</si>
  <si>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</si>
  <si>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</si>
  <si>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</si>
  <si>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</si>
  <si>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</si>
  <si>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</si>
  <si>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</si>
  <si>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</si>
  <si>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</si>
  <si>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</si>
  <si>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</si>
  <si>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</si>
  <si>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</si>
  <si>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</si>
  <si>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</si>
  <si>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</si>
  <si>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</si>
  <si>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</si>
  <si>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</si>
  <si>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</si>
  <si>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</si>
  <si>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</si>
  <si>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</si>
  <si>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</si>
  <si>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</si>
  <si>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</si>
  <si>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</si>
  <si>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</si>
  <si>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</si>
  <si>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</si>
  <si>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</si>
  <si>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</si>
  <si>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</si>
  <si>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</si>
  <si>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</si>
  <si>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</si>
  <si>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</si>
  <si>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</si>
  <si>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</si>
  <si>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</si>
  <si>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</si>
  <si>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</si>
  <si>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</si>
  <si>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</si>
  <si>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</si>
  <si>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</si>
  <si>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</si>
  <si>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</si>
  <si>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</si>
  <si>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</si>
  <si>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</si>
  <si>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</si>
  <si>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</si>
  <si>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</si>
  <si>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</si>
  <si>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</si>
  <si>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</si>
  <si>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</si>
  <si>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</si>
  <si>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</si>
  <si>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</si>
  <si>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</si>
  <si>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</si>
  <si>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</si>
  <si>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</si>
  <si>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</si>
  <si>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</si>
  <si>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</si>
  <si>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</si>
  <si>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</si>
  <si>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</si>
  <si>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</si>
  <si>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</si>
  <si>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</si>
  <si>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</si>
  <si>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</si>
  <si>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</si>
  <si>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</si>
  <si>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</si>
  <si>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</si>
  <si>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</si>
  <si>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</si>
  <si>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</si>
  <si>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</si>
  <si>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</si>
  <si>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</si>
  <si>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</si>
  <si>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</si>
  <si>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</si>
  <si>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</si>
  <si>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</si>
  <si>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</si>
  <si>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</si>
  <si>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</si>
  <si>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</si>
  <si>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</si>
  <si>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</si>
  <si>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</si>
  <si>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</si>
  <si>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</si>
  <si>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</si>
  <si>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</si>
  <si>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</si>
  <si>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</si>
  <si>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</si>
  <si>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</si>
  <si>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</si>
  <si>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</si>
  <si>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</si>
  <si>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</si>
  <si>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</si>
  <si>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</si>
  <si>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</si>
  <si>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</si>
  <si>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</si>
  <si>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</si>
  <si>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</si>
  <si>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</si>
  <si>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</si>
  <si>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</si>
  <si>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</si>
  <si>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</si>
  <si>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</si>
  <si>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</si>
  <si>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</si>
  <si>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</si>
  <si>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</si>
  <si>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</si>
  <si>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</si>
  <si>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</si>
  <si>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</si>
  <si>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</si>
  <si>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</si>
  <si>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</si>
  <si>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</si>
  <si>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</si>
  <si>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</si>
  <si>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</si>
  <si>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</si>
  <si>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</si>
  <si>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</si>
  <si>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</si>
  <si>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</si>
  <si>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</si>
  <si>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</si>
  <si>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</si>
  <si>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</si>
  <si>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</si>
  <si>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</si>
  <si>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</si>
  <si>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</si>
  <si>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</si>
  <si>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</si>
  <si>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</si>
  <si>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</si>
  <si>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</si>
  <si>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</si>
  <si>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</si>
  <si>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</si>
  <si>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</si>
  <si>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</si>
  <si>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</si>
  <si>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</si>
  <si>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</si>
  <si>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</si>
  <si>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</si>
  <si>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</si>
  <si>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</si>
  <si>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</si>
  <si>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</si>
  <si>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</si>
  <si>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</si>
  <si>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</si>
  <si>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</si>
  <si>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</si>
  <si>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</si>
  <si>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</si>
  <si>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</si>
  <si>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</si>
  <si>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</si>
  <si>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</si>
  <si>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</si>
  <si>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</si>
  <si>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</si>
  <si>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</si>
  <si>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</si>
  <si>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</si>
  <si>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</si>
  <si>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</si>
  <si>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</si>
  <si>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</si>
  <si>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</si>
  <si>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</si>
  <si>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</si>
  <si>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</si>
  <si>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</si>
  <si>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</si>
  <si>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</si>
  <si>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</si>
  <si>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</si>
  <si>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</si>
  <si>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</si>
  <si>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</si>
  <si>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</si>
  <si>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</si>
  <si>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</si>
  <si>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</si>
  <si>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</si>
  <si>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</si>
  <si>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</si>
  <si>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</si>
  <si>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</si>
  <si>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</si>
  <si>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</si>
  <si>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</si>
  <si>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</si>
  <si>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</si>
  <si>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</si>
  <si>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</si>
  <si>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</si>
  <si>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</si>
  <si>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</si>
  <si>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</si>
  <si>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</si>
  <si>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</si>
  <si>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</si>
  <si>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</si>
  <si>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</si>
  <si>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</si>
  <si>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</si>
  <si>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</si>
  <si>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</si>
  <si>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</si>
  <si>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</si>
  <si>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</si>
  <si>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</si>
  <si>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</si>
  <si>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</si>
  <si>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</si>
  <si>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</si>
  <si>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</si>
  <si>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</si>
  <si>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</si>
  <si>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</si>
  <si>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</si>
  <si>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</si>
  <si>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</si>
  <si>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</si>
  <si>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</si>
  <si>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</si>
  <si>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</si>
  <si>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</si>
  <si>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</si>
  <si>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</si>
  <si>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</si>
  <si>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</si>
  <si>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</si>
  <si>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</si>
  <si>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</si>
  <si>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</si>
  <si>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</si>
  <si>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</si>
  <si>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</si>
  <si>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</si>
  <si>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</si>
  <si>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</si>
  <si>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</si>
  <si>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</si>
  <si>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</si>
  <si>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</si>
  <si>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</si>
  <si>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</si>
  <si>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</si>
  <si>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</si>
  <si>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</si>
  <si>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</si>
  <si>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</si>
  <si>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</si>
  <si>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</si>
  <si>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</si>
  <si>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</si>
  <si>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</si>
  <si>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</si>
  <si>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</si>
  <si>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</si>
  <si>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</si>
  <si>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</si>
  <si>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</si>
  <si>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</si>
  <si>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</si>
  <si>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</si>
  <si>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</si>
  <si>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</si>
  <si>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</si>
  <si>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</si>
  <si>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</si>
  <si>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</si>
  <si>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</si>
  <si>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</si>
  <si>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</si>
  <si>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</si>
  <si>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</si>
  <si>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</si>
  <si>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</si>
  <si>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</si>
  <si>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</si>
  <si>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</si>
  <si>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</si>
  <si>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</si>
  <si>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</si>
  <si>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</si>
  <si>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</si>
  <si>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</si>
  <si>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</si>
  <si>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</si>
  <si>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</si>
  <si>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</si>
  <si>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</si>
  <si>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</si>
  <si>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</si>
  <si>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</si>
  <si>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</si>
  <si>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</si>
  <si>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</si>
  <si>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</si>
  <si>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</si>
  <si>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</si>
  <si>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</si>
  <si>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</si>
  <si>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</si>
  <si>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</si>
  <si>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</si>
  <si>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</si>
  <si>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</si>
  <si>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</si>
  <si>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</si>
  <si>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</si>
  <si>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</si>
  <si>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</si>
  <si>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</si>
  <si>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</si>
  <si>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</si>
  <si>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</si>
  <si>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</si>
  <si>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</si>
  <si>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</si>
  <si>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</si>
  <si>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</si>
  <si>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</si>
  <si>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</si>
  <si>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</si>
  <si>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</si>
  <si>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</si>
  <si>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</si>
  <si>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</si>
  <si>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</si>
  <si>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</si>
  <si>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</si>
  <si>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</si>
  <si>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</si>
  <si>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</si>
  <si>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</si>
  <si>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</si>
  <si>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</si>
  <si>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</si>
  <si>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</si>
  <si>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</si>
  <si>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</si>
  <si>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</si>
  <si>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</si>
  <si>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</si>
  <si>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</si>
  <si>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</si>
  <si>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</si>
  <si>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</si>
  <si>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</si>
  <si>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</si>
  <si>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</si>
  <si>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</si>
  <si>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</si>
  <si>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</si>
  <si>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</si>
  <si>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</si>
  <si>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</si>
  <si>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</si>
  <si>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</si>
  <si>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</si>
  <si>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</si>
  <si>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</si>
  <si>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</si>
  <si>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</si>
  <si>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</si>
  <si>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</si>
  <si>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</si>
  <si>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</si>
  <si>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</si>
  <si>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</si>
  <si>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</si>
  <si>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</si>
  <si>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</si>
  <si>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</si>
  <si>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</si>
  <si>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</si>
  <si>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</si>
  <si>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</si>
  <si>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</si>
  <si>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</si>
  <si>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</si>
  <si>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</si>
  <si>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</si>
  <si>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</si>
  <si>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</si>
  <si>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</si>
  <si>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</si>
  <si>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</si>
  <si>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</si>
  <si>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</si>
  <si>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</si>
  <si>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</si>
  <si>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</si>
  <si>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</si>
  <si>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</si>
  <si>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</si>
  <si>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</si>
  <si>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</si>
  <si>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</si>
  <si>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</si>
  <si>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</si>
  <si>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</si>
  <si>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</si>
  <si>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</si>
  <si>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</si>
  <si>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</si>
  <si>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</si>
  <si>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</si>
  <si>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</si>
  <si>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</si>
  <si>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</si>
  <si>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</si>
  <si>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</si>
  <si>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</si>
  <si>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</si>
  <si>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</si>
  <si>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</si>
  <si>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</si>
  <si>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</si>
  <si>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</si>
  <si>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</si>
  <si>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</si>
  <si>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</si>
  <si>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</si>
  <si>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</si>
  <si>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</si>
  <si>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</si>
  <si>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</si>
  <si>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</si>
  <si>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</si>
  <si>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</si>
  <si>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</si>
  <si>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</si>
  <si>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</si>
  <si>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</si>
  <si>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</si>
  <si>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</si>
  <si>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</si>
  <si>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</si>
  <si>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</si>
  <si>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</si>
  <si>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</si>
  <si>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</si>
  <si>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</si>
  <si>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</si>
  <si>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</si>
  <si>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</si>
  <si>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</si>
  <si>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</si>
  <si>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</si>
  <si>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</si>
  <si>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</si>
  <si>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</si>
  <si>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</si>
  <si>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</si>
  <si>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</si>
  <si>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</si>
  <si>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</si>
  <si>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</si>
  <si>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</si>
  <si>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</si>
  <si>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</si>
  <si>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</si>
  <si>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</si>
  <si>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</si>
  <si>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</si>
  <si>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</si>
  <si>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</si>
  <si>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</si>
  <si>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</si>
  <si>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</si>
  <si>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</si>
  <si>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</si>
  <si>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</si>
  <si>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</si>
  <si>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</si>
  <si>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</si>
  <si>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</si>
  <si>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</si>
  <si>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</si>
  <si>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</si>
  <si>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</si>
  <si>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</si>
  <si>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</si>
  <si>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</si>
  <si>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</si>
  <si>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</si>
  <si>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</si>
  <si>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</si>
  <si>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</si>
  <si>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</si>
  <si>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</si>
  <si>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</si>
  <si>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</si>
  <si>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</si>
  <si>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</si>
  <si>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</si>
  <si>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</si>
  <si>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</si>
  <si>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</si>
  <si>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</si>
  <si>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</si>
  <si>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</si>
  <si>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</si>
  <si>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</si>
  <si>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</si>
  <si>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</si>
  <si>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</si>
  <si>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</si>
  <si>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</si>
  <si>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</si>
  <si>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</si>
  <si>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</si>
  <si>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</si>
  <si>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</si>
  <si>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</si>
  <si>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</si>
  <si>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</si>
  <si>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</si>
  <si>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</si>
  <si>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</si>
  <si>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</si>
  <si>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</si>
  <si>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</si>
  <si>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</si>
  <si>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</si>
  <si>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</si>
  <si>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</si>
  <si>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</si>
  <si>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</si>
  <si>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</si>
  <si>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</si>
  <si>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</si>
  <si>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</si>
  <si>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</si>
  <si>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</si>
  <si>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</si>
  <si>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</si>
  <si>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</si>
  <si>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</si>
  <si>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</si>
  <si>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</si>
  <si>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</si>
  <si>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</si>
  <si>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</si>
  <si>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</si>
  <si>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</si>
  <si>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</si>
  <si>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</si>
  <si>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</si>
  <si>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</si>
  <si>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</si>
  <si>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</si>
  <si>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</si>
  <si>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</si>
  <si>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</si>
  <si>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</si>
  <si>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</si>
  <si>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</si>
  <si>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</si>
  <si>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</si>
  <si>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</si>
  <si>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</si>
  <si>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</si>
  <si>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</si>
  <si>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</si>
  <si>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</si>
  <si>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</si>
  <si>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</si>
  <si>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</si>
  <si>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</si>
  <si>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</si>
  <si>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</si>
  <si>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</si>
  <si>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</si>
  <si>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</si>
  <si>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</si>
  <si>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</si>
  <si>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</si>
  <si>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</si>
  <si>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</si>
  <si>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</si>
  <si>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</si>
  <si>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</si>
  <si>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</si>
  <si>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</si>
  <si>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</si>
  <si>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</si>
  <si>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</si>
  <si>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</si>
  <si>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</si>
  <si>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</si>
  <si>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</si>
  <si>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</si>
  <si>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</si>
  <si>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</si>
  <si>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</si>
  <si>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</si>
  <si>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</si>
  <si>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</si>
  <si>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</si>
  <si>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</si>
  <si>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</si>
  <si>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</si>
  <si>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</si>
  <si>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</si>
  <si>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</si>
  <si>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</si>
  <si>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</si>
  <si>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</si>
  <si>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</si>
  <si>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</si>
  <si>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</si>
  <si>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</si>
  <si>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</si>
  <si>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</si>
  <si>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</si>
  <si>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</si>
  <si>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</si>
  <si>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</si>
  <si>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</si>
  <si>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</si>
  <si>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</si>
  <si>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</si>
  <si>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</si>
  <si>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</si>
  <si>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</si>
  <si>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</si>
  <si>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</si>
  <si>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</si>
  <si>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</si>
  <si>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</si>
  <si>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</si>
  <si>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</si>
  <si>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</si>
  <si>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</si>
  <si>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</si>
  <si>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</si>
  <si>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</si>
  <si>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</si>
  <si>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</si>
  <si>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</si>
  <si>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</si>
  <si>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</si>
  <si>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</si>
  <si>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</si>
  <si>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</si>
  <si>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</si>
  <si>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</si>
  <si>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</si>
  <si>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</si>
  <si>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</si>
  <si>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</si>
  <si>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</si>
  <si>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</si>
  <si>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</si>
  <si>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</si>
  <si>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</si>
  <si>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</si>
  <si>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</si>
  <si>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</si>
  <si>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</si>
  <si>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</si>
  <si>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</si>
  <si>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</si>
  <si>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</si>
  <si>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</si>
  <si>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</si>
  <si>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</si>
  <si>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</si>
  <si>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</si>
  <si>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</si>
  <si>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</si>
  <si>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</si>
  <si>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</si>
  <si>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</si>
  <si>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</si>
  <si>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</si>
  <si>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</si>
  <si>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</si>
  <si>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</si>
  <si>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</si>
  <si>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</si>
  <si>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</si>
  <si>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</si>
  <si>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</si>
  <si>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</si>
  <si>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</si>
  <si>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</si>
  <si>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</si>
  <si>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</si>
  <si>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</si>
  <si>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</si>
  <si>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</si>
  <si>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</si>
  <si>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</si>
  <si>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</si>
  <si>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</si>
  <si>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</si>
  <si>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</si>
  <si>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</si>
  <si>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</si>
  <si>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</si>
  <si>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</si>
  <si>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</si>
  <si>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</si>
  <si>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</si>
  <si>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</si>
  <si>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</si>
  <si>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</si>
  <si>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</si>
  <si>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</si>
  <si>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</si>
  <si>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</si>
  <si>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</si>
  <si>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</si>
  <si>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</si>
  <si>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</si>
  <si>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</si>
  <si>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</si>
  <si>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</si>
  <si>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</si>
  <si>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</si>
  <si>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</si>
  <si>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</si>
  <si>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</si>
  <si>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</si>
  <si>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</si>
  <si>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</si>
  <si>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</si>
  <si>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</si>
  <si>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</si>
  <si>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</si>
  <si>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</si>
  <si>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</si>
  <si>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</si>
  <si>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</si>
  <si>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</si>
  <si>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</si>
  <si>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</si>
  <si>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</si>
  <si>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</si>
  <si>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</si>
  <si>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</si>
  <si>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</si>
  <si>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</si>
  <si>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</si>
  <si>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</si>
  <si>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</si>
  <si>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</si>
  <si>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</si>
  <si>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</si>
  <si>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</si>
  <si>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</si>
  <si>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</si>
  <si>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</si>
  <si>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</si>
  <si>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</si>
  <si>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</si>
  <si>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</si>
  <si>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</si>
  <si>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</si>
  <si>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</si>
  <si>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</si>
  <si>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</si>
  <si>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</si>
  <si>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</si>
  <si>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</si>
  <si>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</si>
  <si>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</si>
  <si>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</si>
  <si>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</si>
  <si>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</si>
  <si>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</si>
  <si>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</si>
  <si>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</si>
  <si>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</si>
  <si>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</si>
  <si>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</si>
  <si>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</si>
  <si>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</si>
  <si>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</si>
  <si>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</si>
  <si>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</si>
  <si>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</si>
  <si>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</si>
  <si>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</si>
  <si>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</si>
  <si>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</si>
  <si>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</si>
  <si>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</si>
  <si>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</si>
  <si>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</si>
  <si>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</si>
  <si>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</si>
  <si>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</si>
  <si>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</si>
  <si>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</si>
  <si>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</si>
  <si>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</si>
  <si>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</si>
  <si>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</si>
  <si>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</si>
  <si>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</si>
  <si>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</si>
  <si>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</si>
  <si>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</si>
  <si>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</si>
  <si>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</si>
  <si>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</si>
  <si>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</si>
  <si>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</si>
  <si>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</si>
  <si>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</si>
  <si>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</si>
  <si>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</si>
  <si>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</si>
  <si>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</si>
  <si>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</si>
  <si>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</si>
  <si>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</si>
  <si>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</si>
  <si>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</si>
  <si>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</si>
  <si>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</si>
  <si>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</si>
  <si>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</si>
  <si>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</si>
  <si>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</si>
  <si>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</si>
  <si>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</si>
  <si>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</si>
  <si>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</si>
  <si>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</si>
  <si>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</si>
  <si>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</si>
  <si>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</si>
  <si>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</si>
  <si>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</si>
  <si>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</si>
  <si>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</si>
  <si>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</si>
  <si>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</si>
  <si>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</si>
  <si>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</si>
  <si>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</si>
  <si>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</si>
  <si>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</si>
  <si>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</si>
  <si>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</si>
  <si>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</si>
  <si>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</si>
  <si>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</si>
  <si>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</si>
  <si>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</si>
  <si>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</si>
  <si>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</si>
  <si>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</si>
  <si>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</si>
  <si>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</si>
  <si>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</si>
  <si>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</si>
  <si>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</si>
  <si>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</si>
  <si>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</si>
  <si>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</si>
  <si>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</si>
  <si>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</si>
  <si>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</si>
  <si>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</si>
  <si>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</si>
  <si>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</si>
  <si>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</si>
  <si>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</si>
  <si>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</si>
  <si>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</si>
  <si>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</si>
  <si>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</si>
  <si>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</si>
  <si>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</si>
  <si>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</si>
  <si>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</si>
  <si>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</si>
  <si>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</si>
  <si>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</si>
  <si>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</si>
  <si>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</si>
  <si>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</si>
  <si>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</si>
  <si>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</si>
  <si>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</si>
  <si>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</si>
  <si>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</si>
  <si>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</si>
  <si>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</si>
  <si>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</si>
  <si>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</si>
  <si>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</si>
  <si>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</si>
  <si>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</si>
  <si>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</si>
  <si>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</si>
  <si>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</si>
  <si>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</si>
  <si>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</si>
  <si>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</si>
  <si>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</si>
  <si>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</si>
  <si>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</si>
  <si>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</si>
  <si>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</si>
  <si>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</si>
  <si>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</si>
  <si>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</si>
  <si>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</si>
  <si>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</si>
  <si>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</si>
  <si>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</si>
  <si>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</si>
  <si>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</si>
  <si>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</si>
  <si>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</si>
  <si>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</si>
  <si>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</si>
  <si>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</si>
  <si>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</si>
  <si>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</si>
  <si>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</si>
  <si>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</si>
  <si>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</si>
  <si>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</si>
  <si>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</si>
  <si>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</si>
  <si>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</si>
  <si>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</si>
  <si>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</si>
  <si>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</si>
  <si>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</si>
  <si>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</si>
  <si>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</si>
  <si>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</si>
  <si>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</si>
  <si>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</si>
  <si>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</si>
  <si>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</si>
  <si>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</si>
  <si>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</si>
  <si>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</si>
  <si>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</si>
  <si>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</si>
  <si>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</si>
  <si>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</si>
  <si>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</si>
  <si>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</si>
  <si>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</si>
  <si>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</si>
  <si>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</si>
  <si>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</si>
  <si>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</si>
  <si>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</si>
  <si>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</si>
  <si>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</si>
  <si>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</si>
  <si>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</si>
  <si>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</si>
  <si>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</si>
  <si>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</si>
  <si>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</si>
  <si>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</si>
  <si>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</si>
  <si>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</si>
  <si>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</si>
  <si>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</si>
  <si>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</si>
  <si>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</si>
  <si>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</si>
  <si>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</si>
  <si>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</si>
  <si>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</si>
  <si>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</si>
  <si>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</si>
  <si>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</si>
  <si>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</si>
  <si>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</si>
  <si>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</si>
  <si>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</si>
  <si>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</si>
  <si>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</si>
  <si>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</si>
  <si>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</si>
  <si>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</si>
  <si>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</si>
  <si>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</si>
  <si>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</si>
  <si>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</si>
  <si>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</si>
  <si>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</si>
  <si>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</si>
  <si>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</si>
  <si>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</si>
  <si>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</si>
  <si>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</si>
  <si>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</si>
  <si>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</si>
  <si>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</si>
  <si>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</si>
  <si>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</si>
  <si>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</si>
  <si>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</si>
  <si>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</si>
  <si>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</si>
  <si>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</si>
  <si>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</si>
  <si>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</si>
  <si>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</si>
  <si>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</si>
  <si>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</si>
  <si>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</si>
  <si>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</si>
  <si>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</si>
  <si>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</si>
  <si>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</si>
  <si>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</si>
  <si>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</si>
  <si>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</si>
  <si>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</si>
  <si>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</si>
  <si>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</si>
  <si>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</si>
  <si>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</si>
  <si>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</si>
  <si>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</si>
  <si>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</si>
  <si>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</si>
  <si>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</si>
  <si>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</si>
  <si>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</si>
  <si>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</si>
  <si>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</si>
  <si>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</si>
  <si>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</si>
  <si>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</si>
  <si>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</si>
  <si>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</si>
  <si>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</si>
  <si>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</si>
  <si>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</si>
  <si>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</si>
  <si>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</si>
  <si>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</si>
  <si>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</si>
  <si>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</si>
  <si>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</si>
  <si>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</si>
  <si>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</si>
  <si>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</si>
  <si>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</si>
  <si>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</si>
  <si>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</si>
  <si>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</si>
  <si>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</si>
  <si>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</si>
  <si>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</si>
  <si>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</si>
  <si>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</si>
  <si>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</si>
  <si>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</si>
  <si>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</si>
  <si>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</si>
  <si>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</si>
  <si>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</si>
  <si>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</si>
  <si>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</si>
  <si>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</si>
  <si>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</si>
  <si>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</si>
  <si>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</si>
  <si>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</si>
  <si>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</si>
  <si>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</si>
  <si>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</si>
  <si>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</si>
  <si>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</si>
  <si>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</si>
  <si>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</si>
  <si>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</si>
  <si>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</si>
  <si>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</si>
  <si>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</si>
  <si>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</si>
  <si>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</si>
  <si>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</si>
  <si>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</si>
  <si>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</si>
  <si>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</si>
  <si>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</si>
  <si>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</si>
  <si>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</si>
  <si>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</si>
  <si>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</si>
  <si>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</si>
  <si>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</si>
  <si>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</si>
  <si>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</si>
  <si>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</si>
  <si>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</si>
  <si>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</si>
  <si>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</si>
  <si>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</si>
  <si>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</si>
  <si>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</si>
  <si>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</si>
  <si>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</si>
  <si>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</si>
  <si>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</si>
  <si>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</si>
  <si>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</si>
  <si>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</si>
  <si>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</si>
  <si>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</si>
  <si>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</si>
  <si>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</si>
  <si>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</si>
  <si>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</si>
  <si>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</si>
  <si>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</si>
  <si>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</si>
  <si>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</si>
  <si>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</si>
  <si>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</si>
  <si>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</si>
  <si>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</si>
  <si>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</si>
  <si>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</si>
  <si>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</si>
  <si>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</si>
  <si>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</si>
  <si>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</si>
  <si>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</si>
  <si>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</si>
  <si>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</si>
  <si>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</si>
  <si>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</si>
  <si>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</si>
  <si>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</si>
  <si>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</si>
  <si>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</si>
  <si>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</si>
  <si>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</si>
  <si>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</si>
  <si>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</si>
  <si>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</si>
  <si>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</si>
  <si>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</si>
  <si>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</si>
  <si>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</si>
  <si>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</si>
  <si>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</si>
  <si>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</si>
  <si>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</si>
  <si>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</si>
  <si>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</si>
  <si>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</si>
  <si>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</si>
  <si>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</si>
  <si>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</si>
  <si>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</si>
  <si>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</si>
  <si>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</si>
  <si>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</si>
  <si>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</si>
  <si>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</si>
  <si>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</si>
  <si>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</si>
  <si>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</si>
  <si>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</si>
  <si>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</si>
  <si>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</si>
  <si>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</si>
  <si>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</si>
  <si>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</si>
  <si>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</si>
  <si>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</si>
  <si>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</si>
  <si>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</si>
  <si>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</si>
  <si>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</si>
  <si>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</si>
  <si>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</si>
  <si>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</si>
  <si>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</si>
  <si>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</si>
  <si>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</si>
  <si>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</si>
  <si>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</si>
  <si>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</si>
  <si>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</si>
  <si>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</si>
  <si>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</si>
  <si>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</si>
  <si>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</si>
  <si>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</si>
  <si>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</si>
  <si>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</si>
  <si>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</si>
  <si>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</si>
  <si>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</si>
  <si>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</si>
  <si>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</si>
  <si>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</si>
  <si>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</si>
  <si>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</si>
  <si>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</si>
  <si>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</si>
  <si>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</si>
  <si>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</si>
  <si>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</si>
  <si>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</si>
  <si>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</si>
  <si>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</si>
  <si>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</si>
  <si>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</si>
  <si>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</si>
  <si>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</si>
  <si>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</si>
  <si>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</si>
  <si>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</si>
  <si>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</si>
  <si>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</si>
  <si>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</si>
  <si>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</si>
  <si>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</si>
  <si>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</si>
  <si>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</si>
  <si>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</si>
  <si>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</si>
  <si>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</si>
  <si>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</si>
  <si>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</si>
  <si>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</si>
  <si>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</si>
  <si>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</si>
  <si>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</si>
  <si>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</si>
  <si>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</si>
  <si>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</si>
  <si>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</si>
  <si>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</si>
  <si>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</si>
  <si>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</si>
  <si>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</si>
  <si>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</si>
  <si>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</si>
  <si>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</si>
  <si>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</si>
  <si>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</si>
  <si>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</si>
  <si>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</si>
  <si>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</si>
  <si>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</si>
  <si>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</si>
  <si>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</si>
  <si>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</si>
  <si>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</si>
  <si>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</si>
  <si>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</si>
  <si>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</si>
  <si>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</si>
  <si>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</si>
  <si>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</si>
  <si>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</si>
  <si>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</si>
  <si>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</si>
  <si>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</si>
  <si>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</si>
  <si>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</si>
  <si>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</si>
  <si>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</si>
  <si>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</si>
  <si>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</si>
  <si>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</si>
  <si>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</si>
  <si>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</si>
  <si>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</si>
  <si>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</si>
  <si>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</si>
  <si>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</si>
  <si>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</si>
  <si>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</si>
  <si>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</si>
  <si>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</si>
  <si>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</si>
  <si>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</si>
  <si>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</si>
  <si>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</si>
  <si>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</si>
  <si>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</si>
  <si>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</si>
  <si>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</si>
  <si>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</si>
  <si>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</si>
  <si>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</si>
  <si>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</si>
  <si>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</si>
  <si>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</si>
  <si>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</si>
  <si>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</si>
  <si>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</si>
  <si>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</si>
  <si>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</si>
  <si>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</si>
  <si>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</si>
  <si>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</si>
  <si>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</si>
  <si>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</si>
  <si>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</si>
  <si>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</si>
  <si>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</si>
  <si>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</si>
  <si>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</si>
  <si>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</si>
  <si>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</si>
  <si>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</si>
  <si>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</si>
  <si>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</si>
  <si>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</si>
  <si>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</si>
  <si>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</si>
  <si>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</si>
  <si>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</si>
  <si>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</si>
  <si>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</si>
  <si>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</si>
  <si>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</si>
  <si>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</si>
  <si>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</si>
  <si>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</si>
  <si>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</si>
  <si>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</si>
  <si>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</si>
  <si>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</si>
  <si>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</si>
  <si>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</si>
  <si>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</si>
  <si>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</si>
  <si>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</si>
  <si>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</si>
  <si>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</si>
  <si>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</si>
  <si>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</si>
  <si>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</si>
  <si>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</si>
  <si>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</si>
  <si>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</si>
  <si>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</si>
  <si>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</si>
  <si>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</si>
  <si>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</si>
  <si>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</si>
  <si>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</si>
  <si>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</si>
  <si>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</si>
  <si>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</si>
  <si>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</si>
  <si>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</si>
  <si>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</si>
  <si>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</si>
  <si>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</si>
  <si>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</si>
  <si>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</si>
  <si>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</si>
  <si>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</si>
  <si>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</si>
  <si>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</si>
  <si>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</si>
  <si>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</si>
  <si>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</si>
  <si>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</si>
  <si>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</si>
  <si>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</si>
  <si>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</si>
  <si>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</si>
  <si>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</si>
  <si>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</si>
  <si>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</si>
  <si>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</si>
  <si>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</si>
  <si>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</si>
  <si>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</si>
  <si>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</si>
  <si>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</si>
  <si>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</si>
  <si>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</si>
  <si>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</si>
  <si>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</si>
  <si>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</si>
  <si>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</si>
  <si>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</si>
  <si>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</si>
  <si>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</si>
  <si>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</si>
  <si>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</si>
  <si>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</si>
  <si>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</si>
  <si>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</si>
  <si>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</si>
  <si>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</si>
  <si>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</si>
  <si>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</si>
  <si>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</si>
  <si>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</si>
  <si>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</si>
  <si>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</si>
  <si>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</si>
  <si>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</si>
  <si>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</si>
  <si>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</si>
  <si>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</si>
  <si>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</si>
  <si>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</si>
  <si>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</si>
  <si>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</si>
  <si>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</si>
  <si>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</si>
  <si>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</si>
  <si>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</si>
  <si>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</si>
  <si>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</si>
  <si>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</si>
  <si>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</si>
  <si>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</si>
  <si>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</si>
  <si>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</si>
  <si>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</si>
  <si>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</si>
  <si>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</si>
  <si>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</si>
  <si>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</si>
  <si>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</si>
  <si>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</si>
  <si>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</si>
  <si>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</si>
  <si>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</si>
  <si>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</si>
  <si>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</si>
  <si>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</si>
  <si>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</si>
  <si>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</si>
  <si>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</si>
  <si>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</si>
  <si>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</si>
  <si>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</si>
  <si>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</si>
  <si>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</si>
  <si>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</si>
  <si>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</si>
  <si>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</si>
  <si>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</si>
  <si>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</si>
  <si>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</si>
  <si>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</si>
  <si>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</si>
  <si>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</si>
  <si>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</si>
  <si>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</si>
  <si>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</si>
  <si>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</si>
  <si>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</si>
  <si>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</si>
  <si>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</si>
  <si>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</si>
  <si>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</si>
  <si>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</si>
  <si>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</si>
  <si>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</si>
  <si>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</si>
  <si>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</si>
  <si>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</si>
  <si>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</si>
  <si>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</si>
  <si>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</si>
  <si>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</si>
  <si>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</si>
  <si>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</si>
  <si>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</si>
  <si>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</si>
  <si>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</si>
  <si>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</si>
  <si>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</si>
  <si>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</si>
  <si>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</si>
  <si>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</si>
  <si>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</si>
  <si>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</si>
  <si>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</si>
  <si>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</si>
  <si>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</si>
  <si>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</si>
  <si>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</si>
  <si>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</si>
  <si>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</si>
  <si>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</si>
  <si>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</si>
  <si>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</si>
  <si>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</si>
  <si>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</si>
  <si>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</si>
  <si>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</si>
  <si>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</si>
  <si>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</si>
  <si>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</si>
  <si>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</si>
  <si>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</si>
  <si>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</si>
  <si>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</si>
  <si>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</si>
  <si>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</si>
  <si>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</si>
  <si>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</si>
  <si>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</si>
  <si>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</si>
  <si>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</si>
  <si>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</si>
  <si>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</si>
  <si>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</si>
  <si>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</si>
  <si>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</si>
  <si>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</si>
  <si>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</si>
  <si>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</si>
  <si>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</si>
  <si>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</si>
  <si>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</si>
  <si>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</si>
  <si>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</si>
  <si>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</si>
  <si>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</si>
  <si>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</si>
  <si>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</si>
  <si>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</si>
  <si>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</si>
  <si>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</si>
  <si>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</si>
  <si>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</si>
  <si>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</si>
  <si>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</si>
  <si>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</si>
  <si>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</si>
  <si>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</si>
  <si>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</si>
  <si>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</si>
  <si>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</si>
  <si>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</si>
  <si>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</si>
  <si>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</si>
  <si>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</si>
  <si>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</si>
  <si>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</si>
  <si>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</si>
  <si>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</si>
  <si>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</si>
  <si>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</si>
  <si>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</si>
  <si>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</si>
  <si>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</si>
  <si>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</si>
  <si>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</si>
  <si>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</si>
  <si>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</si>
  <si>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</si>
  <si>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</si>
  <si>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</si>
  <si>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</si>
  <si>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</si>
  <si>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</si>
  <si>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</si>
  <si>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</si>
  <si>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</si>
  <si>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</si>
  <si>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</si>
  <si>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</si>
  <si>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</si>
  <si>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</si>
  <si>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</si>
  <si>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</si>
  <si>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</si>
  <si>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</si>
  <si>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</si>
  <si>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</si>
  <si>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</si>
  <si>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</si>
  <si>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</si>
  <si>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</si>
  <si>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</si>
  <si>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</si>
  <si>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</si>
  <si>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</si>
  <si>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</si>
  <si>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</si>
  <si>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</si>
  <si>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</si>
  <si>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</si>
  <si>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</si>
  <si>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</si>
  <si>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</si>
  <si>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</si>
  <si>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</si>
  <si>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</si>
  <si>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</si>
  <si>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</si>
  <si>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</si>
  <si>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</si>
  <si>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</si>
  <si>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</si>
  <si>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</si>
  <si>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</si>
  <si>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</si>
  <si>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</si>
  <si>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</si>
  <si>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</si>
  <si>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</si>
  <si>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</si>
  <si>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</si>
  <si>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</si>
  <si>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</si>
  <si>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</si>
  <si>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</si>
  <si>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</si>
  <si>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</si>
  <si>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</si>
  <si>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</si>
  <si>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</si>
  <si>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</si>
  <si>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</si>
  <si>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</si>
  <si>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</si>
  <si>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</si>
  <si>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</si>
  <si>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</si>
  <si>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</si>
  <si>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</si>
  <si>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</si>
  <si>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</si>
  <si>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</si>
  <si>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</si>
  <si>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</si>
  <si>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</si>
  <si>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</si>
  <si>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</si>
  <si>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</si>
  <si>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</si>
  <si>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</si>
  <si>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</si>
  <si>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</si>
  <si>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</si>
  <si>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</si>
  <si>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</si>
  <si>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</si>
  <si>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</si>
  <si>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</si>
  <si>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</si>
  <si>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</si>
  <si>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</si>
  <si>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</si>
  <si>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</si>
  <si>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</si>
  <si>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</si>
  <si>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</si>
  <si>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</si>
  <si>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</si>
  <si>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</si>
  <si>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</si>
  <si>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</si>
  <si>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</si>
  <si>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</si>
  <si>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</si>
  <si>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</si>
  <si>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</si>
  <si>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</si>
  <si>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</si>
  <si>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</si>
  <si>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</si>
  <si>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</si>
  <si>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</si>
  <si>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</si>
  <si>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</si>
  <si>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</si>
  <si>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</si>
  <si>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</si>
  <si>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</si>
  <si>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</si>
  <si>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</si>
  <si>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</si>
  <si>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</si>
  <si>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</si>
  <si>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</si>
  <si>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</si>
  <si>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</si>
  <si>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</si>
  <si>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</si>
  <si>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</si>
  <si>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</si>
  <si>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</si>
  <si>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</si>
  <si>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</si>
  <si>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</si>
  <si>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</si>
  <si>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</si>
  <si>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</si>
  <si>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</si>
  <si>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</si>
  <si>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</si>
  <si>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</si>
  <si>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</si>
  <si>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</si>
  <si>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</si>
  <si>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</si>
  <si>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</si>
  <si>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</si>
  <si>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</si>
  <si>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</si>
  <si>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</si>
  <si>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</si>
  <si>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</si>
  <si>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</si>
  <si>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</si>
  <si>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</si>
  <si>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</si>
  <si>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</si>
  <si>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</si>
  <si>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</si>
  <si>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</si>
  <si>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</si>
  <si>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</si>
  <si>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</si>
  <si>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</si>
  <si>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</si>
  <si>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</si>
  <si>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</si>
  <si>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</si>
  <si>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</si>
  <si>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</si>
  <si>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</si>
  <si>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</si>
  <si>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</si>
  <si>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</si>
  <si>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</si>
  <si>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</si>
  <si>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</si>
  <si>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</si>
  <si>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</si>
  <si>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</si>
  <si>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</si>
  <si>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</si>
  <si>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</si>
  <si>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</si>
  <si>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</si>
  <si>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</si>
  <si>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</si>
  <si>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</si>
  <si>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</si>
  <si>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</si>
  <si>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</si>
  <si>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</si>
  <si>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</si>
  <si>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</si>
  <si>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</si>
  <si>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</si>
  <si>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</si>
  <si>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</si>
  <si>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</si>
  <si>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</si>
  <si>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</si>
  <si>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</si>
  <si>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</si>
  <si>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</si>
  <si>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</si>
  <si>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</si>
  <si>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</si>
  <si>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</si>
  <si>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</si>
  <si>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</si>
  <si>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</si>
  <si>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</si>
  <si>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</si>
  <si>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</si>
  <si>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</si>
  <si>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</si>
  <si>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</si>
  <si>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</si>
  <si>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</si>
  <si>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</si>
  <si>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</si>
  <si>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</si>
  <si>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</si>
  <si>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</si>
  <si>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</si>
  <si>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</si>
  <si>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</si>
  <si>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</si>
  <si>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</si>
  <si>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</si>
  <si>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</si>
  <si>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</si>
  <si>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</si>
  <si>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</si>
  <si>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</si>
  <si>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</si>
  <si>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</si>
  <si>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</si>
  <si>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</si>
  <si>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</si>
  <si>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</si>
  <si>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</si>
  <si>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</si>
  <si>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</si>
  <si>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</si>
  <si>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</si>
  <si>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</si>
  <si>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</si>
  <si>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</si>
  <si>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</si>
  <si>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</si>
  <si>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</si>
  <si>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</si>
  <si>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</si>
  <si>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</si>
  <si>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</si>
  <si>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</si>
  <si>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</si>
  <si>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</si>
  <si>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</si>
  <si>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</si>
  <si>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</si>
  <si>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</si>
  <si>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</si>
  <si>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</si>
  <si>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</si>
  <si>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</si>
  <si>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</si>
  <si>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</si>
  <si>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</si>
  <si>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</si>
  <si>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</si>
  <si>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</si>
  <si>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</si>
  <si>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</si>
  <si>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</si>
  <si>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</si>
  <si>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</si>
  <si>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</si>
  <si>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</si>
  <si>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</si>
  <si>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</si>
  <si>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</si>
  <si>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</si>
  <si>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</si>
  <si>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</si>
  <si>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</si>
  <si>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</si>
  <si>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</si>
  <si>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</si>
  <si>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</si>
  <si>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</si>
  <si>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</si>
  <si>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</si>
  <si>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</si>
  <si>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</si>
  <si>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</si>
  <si>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</si>
  <si>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</si>
  <si>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</si>
  <si>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</si>
  <si>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</si>
  <si>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</si>
  <si>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</si>
  <si>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</si>
  <si>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</si>
  <si>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</si>
  <si>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</si>
  <si>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</si>
  <si>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</si>
  <si>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</si>
  <si>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</si>
  <si>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</si>
  <si>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</si>
  <si>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</si>
  <si>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</si>
  <si>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</si>
  <si>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</si>
  <si>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</si>
  <si>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</si>
  <si>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</si>
  <si>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</si>
  <si>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</si>
  <si>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</si>
  <si>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</si>
  <si>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</si>
  <si>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</si>
  <si>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</si>
  <si>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</si>
  <si>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</si>
  <si>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</si>
  <si>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</si>
  <si>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</si>
  <si>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</si>
  <si>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</si>
  <si>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</si>
  <si>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</si>
  <si>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</si>
  <si>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</si>
  <si>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</si>
  <si>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</si>
  <si>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</si>
  <si>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</si>
  <si>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</si>
  <si>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</si>
  <si>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</si>
  <si>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</si>
  <si>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</si>
  <si>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</si>
  <si>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</si>
  <si>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</si>
  <si>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</si>
  <si>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</si>
  <si>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</si>
  <si>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</si>
  <si>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</si>
  <si>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</si>
  <si>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</si>
  <si>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</si>
  <si>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</si>
  <si>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</si>
  <si>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</si>
  <si>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</si>
  <si>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</si>
  <si>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</si>
  <si>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</si>
  <si>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</si>
  <si>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</si>
  <si>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</si>
  <si>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</si>
  <si>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</si>
  <si>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</si>
  <si>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</si>
  <si>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</si>
  <si>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</si>
  <si>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</si>
  <si>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</si>
  <si>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</si>
  <si>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</si>
  <si>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</si>
  <si>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</si>
  <si>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</si>
  <si>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</si>
  <si>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</si>
  <si>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</si>
  <si>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</si>
  <si>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</si>
  <si>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</si>
  <si>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</si>
  <si>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</si>
  <si>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</si>
  <si>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</si>
  <si>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</si>
  <si>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</si>
  <si>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</si>
  <si>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</si>
  <si>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</si>
  <si>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</si>
  <si>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</si>
  <si>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</si>
  <si>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</si>
  <si>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</si>
  <si>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</si>
  <si>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</si>
  <si>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</si>
  <si>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</si>
  <si>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</si>
  <si>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</si>
  <si>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</si>
  <si>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</si>
  <si>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</si>
  <si>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</si>
  <si>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</si>
  <si>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</si>
  <si>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</si>
  <si>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</si>
  <si>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</si>
  <si>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</si>
  <si>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</si>
  <si>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</si>
  <si>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</si>
  <si>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</si>
  <si>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</si>
  <si>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</si>
  <si>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</si>
  <si>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</si>
  <si>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</si>
  <si>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</si>
  <si>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</si>
  <si>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</si>
  <si>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</si>
  <si>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</si>
  <si>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</si>
  <si>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</si>
  <si>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</si>
  <si>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</si>
  <si>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</si>
  <si>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</si>
  <si>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</si>
  <si>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</si>
  <si>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</si>
  <si>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</si>
  <si>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</si>
  <si>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</si>
  <si>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</si>
  <si>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</si>
  <si>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</si>
  <si>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</si>
  <si>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</si>
  <si>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</si>
  <si>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</si>
  <si>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</si>
  <si>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</si>
  <si>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</si>
  <si>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</si>
  <si>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</si>
  <si>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</si>
  <si>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</si>
  <si>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</si>
  <si>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</si>
  <si>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</si>
  <si>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</si>
  <si>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</si>
  <si>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</si>
  <si>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</si>
  <si>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</si>
  <si>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</si>
  <si>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</si>
  <si>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</si>
  <si>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</si>
  <si>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</si>
  <si>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</si>
  <si>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</si>
  <si>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</si>
  <si>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</si>
  <si>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</si>
  <si>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</si>
  <si>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</si>
  <si>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</si>
  <si>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</si>
  <si>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</si>
  <si>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</si>
  <si>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</si>
  <si>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</si>
  <si>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</si>
  <si>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</si>
  <si>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</si>
  <si>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</si>
  <si>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</si>
  <si>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</si>
  <si>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</si>
  <si>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</si>
  <si>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</si>
  <si>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</si>
  <si>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</si>
  <si>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</si>
  <si>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</si>
  <si>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</si>
  <si>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</si>
  <si>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</si>
  <si>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</si>
  <si>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</si>
  <si>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</si>
  <si>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</si>
  <si>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</si>
  <si>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</si>
  <si>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</si>
  <si>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</si>
  <si>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</si>
  <si>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</si>
  <si>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</si>
  <si>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</si>
  <si>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</si>
  <si>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</si>
  <si>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</si>
  <si>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</si>
  <si>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</si>
  <si>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</si>
  <si>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</si>
  <si>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</si>
  <si>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</si>
  <si>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</si>
  <si>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</si>
  <si>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</si>
  <si>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</si>
  <si>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</si>
  <si>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</si>
  <si>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</si>
  <si>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</si>
  <si>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</si>
  <si>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</si>
  <si>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</si>
  <si>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</si>
  <si>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</si>
  <si>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</si>
  <si>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</si>
  <si>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</si>
  <si>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</si>
  <si>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</si>
  <si>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</si>
  <si>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</si>
  <si>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</si>
  <si>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</si>
  <si>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</si>
  <si>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</si>
  <si>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</si>
  <si>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</si>
  <si>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</si>
  <si>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</si>
  <si>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</si>
  <si>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</si>
  <si>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</si>
  <si>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</si>
  <si>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</si>
  <si>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</si>
  <si>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</si>
  <si>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</si>
  <si>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</si>
  <si>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</si>
  <si>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</si>
  <si>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</si>
  <si>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</si>
  <si>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</si>
  <si>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</si>
  <si>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</si>
  <si>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</si>
  <si>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</si>
  <si>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</si>
  <si>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</si>
  <si>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</si>
  <si>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</si>
  <si>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</si>
  <si>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</si>
  <si>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</si>
  <si>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</si>
  <si>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</si>
  <si>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</si>
  <si>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</si>
  <si>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</si>
  <si>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</si>
  <si>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</si>
  <si>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</si>
  <si>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</si>
  <si>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</si>
  <si>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</si>
  <si>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</si>
  <si>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</si>
  <si>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</si>
  <si>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</si>
  <si>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</si>
  <si>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</si>
  <si>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</si>
  <si>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</si>
  <si>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</si>
  <si>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</si>
  <si>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</si>
  <si>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</si>
  <si>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</si>
  <si>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</si>
  <si>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</si>
  <si>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</si>
  <si>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</si>
  <si>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</si>
  <si>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</si>
  <si>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</si>
  <si>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</si>
  <si>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</si>
  <si>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</si>
  <si>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</si>
  <si>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</si>
  <si>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</si>
  <si>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</si>
  <si>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</si>
  <si>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</si>
  <si>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</si>
  <si>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</si>
  <si>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</si>
  <si>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</si>
  <si>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</si>
  <si>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</si>
  <si>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</si>
  <si>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</si>
  <si>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</si>
  <si>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</si>
  <si>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</si>
  <si>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</si>
  <si>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</si>
  <si>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</si>
  <si>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</si>
  <si>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</si>
  <si>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</si>
  <si>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</si>
  <si>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</si>
  <si>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</si>
  <si>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</si>
  <si>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</si>
  <si>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</si>
  <si>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</si>
  <si>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</si>
  <si>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</si>
  <si>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</si>
  <si>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</si>
  <si>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</si>
  <si>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</si>
  <si>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</si>
  <si>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</si>
  <si>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</si>
  <si>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</si>
  <si>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</si>
  <si>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</si>
  <si>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</si>
  <si>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</si>
  <si>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</si>
  <si>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</si>
  <si>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</si>
  <si>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</si>
  <si>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</si>
  <si>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</si>
  <si>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</si>
  <si>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</si>
  <si>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</si>
  <si>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</si>
  <si>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</si>
  <si>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</si>
  <si>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</si>
  <si>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</si>
  <si>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</si>
  <si>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</si>
  <si>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</si>
  <si>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</si>
  <si>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</si>
  <si>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</si>
  <si>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</si>
  <si>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</si>
  <si>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</si>
  <si>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</si>
  <si>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</si>
  <si>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</si>
  <si>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</si>
  <si>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</si>
  <si>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</si>
  <si>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</si>
  <si>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</si>
  <si>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</si>
  <si>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</si>
  <si>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</si>
  <si>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</si>
  <si>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</si>
  <si>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</si>
  <si>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</si>
  <si>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</si>
  <si>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</si>
  <si>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</si>
  <si>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</si>
  <si>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</si>
  <si>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</si>
  <si>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</si>
  <si>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</si>
  <si>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</si>
  <si>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</si>
  <si>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</si>
  <si>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</si>
  <si>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</si>
  <si>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</si>
  <si>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</si>
  <si>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</si>
  <si>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</si>
  <si>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</si>
  <si>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</si>
  <si>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</si>
  <si>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</si>
  <si>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</si>
  <si>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</si>
  <si>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</si>
  <si>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</si>
  <si>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</si>
  <si>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</si>
  <si>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</si>
  <si>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</si>
  <si>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</si>
  <si>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</si>
  <si>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</si>
  <si>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</si>
  <si>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</si>
  <si>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</si>
  <si>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</si>
  <si>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</si>
  <si>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</si>
  <si>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</si>
  <si>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</si>
  <si>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</si>
  <si>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</si>
  <si>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</si>
  <si>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</si>
  <si>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</si>
  <si>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</si>
  <si>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</si>
  <si>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</si>
  <si>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</si>
  <si>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</si>
  <si>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</si>
  <si>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</si>
  <si>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</si>
  <si>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</si>
  <si>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</si>
  <si>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</si>
  <si>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</si>
  <si>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</si>
  <si>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</si>
  <si>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</si>
  <si>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</si>
  <si>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</si>
  <si>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</si>
  <si>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</si>
  <si>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</si>
  <si>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</si>
  <si>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</si>
  <si>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</si>
  <si>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</si>
  <si>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</si>
  <si>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</si>
  <si>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</si>
  <si>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</si>
  <si>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</si>
  <si>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</si>
  <si>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</si>
  <si>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</si>
  <si>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</si>
  <si>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</si>
  <si>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</si>
  <si>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</si>
  <si>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</si>
  <si>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</si>
  <si>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</si>
  <si>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</si>
  <si>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</si>
  <si>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</si>
  <si>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</si>
  <si>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</si>
  <si>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</si>
  <si>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</si>
  <si>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</si>
  <si>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</si>
  <si>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</si>
  <si>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</si>
  <si>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</si>
  <si>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</si>
  <si>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</si>
  <si>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</si>
  <si>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</si>
  <si>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</si>
  <si>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</si>
  <si>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</si>
  <si>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</si>
  <si>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</si>
  <si>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</si>
  <si>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</si>
  <si>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</si>
  <si>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</si>
  <si>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</si>
  <si>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</si>
  <si>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</si>
  <si>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</si>
  <si>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</si>
  <si>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</si>
  <si>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</si>
  <si>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</si>
  <si>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</si>
  <si>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</si>
  <si>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</si>
  <si>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</si>
  <si>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</si>
  <si>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</si>
  <si>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</si>
  <si>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</si>
  <si>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</si>
  <si>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</si>
  <si>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</si>
  <si>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</si>
  <si>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</si>
  <si>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</si>
  <si>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</si>
  <si>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</si>
  <si>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</si>
  <si>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</si>
  <si>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</si>
  <si>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</si>
  <si>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</si>
  <si>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</si>
  <si>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</si>
  <si>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</si>
  <si>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</si>
  <si>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</si>
  <si>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</si>
  <si>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</si>
  <si>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</si>
  <si>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</si>
  <si>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</si>
  <si>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</si>
  <si>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</si>
  <si>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</si>
  <si>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</si>
  <si>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</si>
  <si>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</si>
  <si>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</si>
  <si>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</si>
  <si>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</si>
  <si>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</si>
  <si>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</si>
  <si>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</si>
  <si>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</si>
  <si>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</si>
  <si>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</si>
  <si>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</si>
  <si>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</si>
  <si>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</si>
  <si>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</si>
  <si>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</si>
  <si>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</si>
  <si>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</si>
  <si>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</si>
  <si>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</si>
  <si>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</si>
  <si>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</si>
  <si>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</si>
  <si>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</si>
  <si>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</si>
  <si>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</si>
  <si>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</si>
  <si>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</si>
  <si>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</si>
  <si>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</si>
  <si>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</si>
  <si>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</si>
  <si>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</si>
  <si>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</si>
  <si>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</si>
  <si>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</si>
  <si>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</si>
  <si>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</si>
  <si>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</si>
  <si>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</si>
  <si>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</si>
  <si>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</si>
  <si>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</si>
  <si>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</si>
  <si>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</si>
  <si>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</si>
  <si>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</si>
  <si>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</si>
  <si>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</si>
  <si>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</si>
  <si>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</si>
  <si>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</si>
  <si>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</si>
  <si>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</si>
  <si>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</si>
  <si>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</si>
  <si>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</si>
  <si>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</si>
  <si>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</si>
  <si>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</si>
  <si>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</si>
  <si>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</si>
  <si>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</si>
  <si>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</si>
  <si>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</si>
  <si>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</si>
  <si>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</si>
  <si>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</si>
  <si>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</si>
  <si>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</si>
  <si>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</si>
  <si>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</si>
  <si>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</si>
  <si>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</si>
  <si>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</si>
  <si>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</si>
  <si>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</si>
  <si>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</si>
  <si>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</si>
  <si>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</si>
  <si>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</si>
  <si>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</si>
  <si>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</si>
  <si>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</si>
  <si>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</si>
  <si>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</si>
  <si>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</si>
  <si>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</si>
  <si>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</si>
  <si>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</si>
  <si>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</si>
  <si>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</si>
  <si>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</si>
  <si>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</si>
  <si>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</si>
  <si>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</si>
  <si>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</si>
  <si>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</si>
  <si>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</si>
  <si>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</si>
  <si>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</si>
  <si>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</si>
  <si>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</si>
  <si>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</si>
  <si>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</si>
  <si>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</si>
  <si>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</si>
  <si>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</si>
  <si>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</si>
  <si>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</si>
  <si>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</si>
  <si>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</si>
  <si>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</si>
  <si>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</si>
  <si>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</si>
  <si>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</si>
  <si>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</si>
  <si>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</si>
  <si>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</si>
  <si>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</si>
  <si>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</si>
  <si>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</si>
  <si>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</si>
  <si>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</si>
  <si>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</si>
  <si>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</si>
  <si>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</si>
  <si>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</si>
  <si>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</si>
  <si>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</si>
  <si>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</si>
  <si>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</si>
  <si>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</si>
  <si>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</si>
  <si>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</si>
  <si>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</si>
  <si>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</si>
  <si>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</si>
  <si>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</si>
  <si>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</si>
  <si>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</si>
  <si>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</si>
  <si>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</si>
  <si>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</si>
  <si>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</si>
  <si>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</si>
  <si>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</si>
  <si>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</si>
  <si>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</si>
  <si>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</si>
  <si>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</si>
  <si>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</si>
  <si>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</si>
  <si>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</si>
  <si>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</si>
  <si>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</si>
  <si>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</si>
  <si>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</si>
  <si>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</si>
  <si>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</si>
  <si>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</si>
  <si>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</si>
  <si>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</si>
  <si>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</si>
  <si>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</si>
  <si>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</si>
  <si>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</si>
  <si>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</si>
  <si>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</si>
  <si>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</si>
  <si>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</si>
  <si>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</si>
  <si>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</si>
  <si>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</si>
  <si>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</si>
  <si>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</si>
  <si>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</si>
  <si>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</si>
  <si>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</si>
  <si>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</si>
  <si>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</si>
  <si>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</si>
  <si>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</si>
  <si>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</si>
  <si>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</si>
  <si>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</si>
  <si>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</si>
  <si>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</si>
  <si>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</si>
  <si>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</si>
  <si>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</si>
  <si>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</si>
  <si>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</si>
  <si>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</si>
  <si>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</si>
  <si>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</si>
  <si>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</si>
  <si>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</si>
  <si>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</si>
  <si>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</si>
  <si>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</si>
  <si>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</si>
  <si>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</si>
  <si>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</si>
  <si>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</si>
  <si>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</si>
  <si>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</si>
  <si>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</si>
  <si>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</si>
  <si>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</si>
  <si>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</si>
  <si>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</si>
  <si>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</si>
  <si>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</si>
  <si>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</si>
  <si>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</si>
  <si>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</si>
  <si>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</si>
  <si>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</si>
  <si>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</si>
  <si>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</si>
  <si>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</si>
  <si>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</si>
  <si>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</si>
  <si>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</si>
  <si>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</si>
  <si>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</si>
  <si>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</si>
  <si>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</si>
  <si>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</si>
  <si>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</si>
  <si>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</si>
  <si>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</si>
  <si>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</si>
  <si>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</si>
  <si>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</si>
  <si>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</si>
  <si>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</si>
  <si>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</si>
  <si>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</si>
  <si>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</si>
  <si>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</si>
  <si>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</si>
  <si>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</si>
  <si>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</si>
  <si>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</si>
  <si>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</si>
  <si>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</si>
  <si>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</si>
  <si>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</si>
  <si>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</si>
  <si>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</si>
  <si>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</si>
  <si>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</si>
  <si>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</si>
  <si>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</si>
  <si>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</si>
  <si>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</si>
  <si>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</si>
  <si>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</si>
  <si>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</si>
  <si>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</si>
  <si>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</si>
  <si>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</si>
  <si>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</si>
  <si>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</si>
  <si>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</si>
  <si>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</si>
  <si>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</si>
  <si>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</si>
  <si>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</si>
  <si>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</si>
  <si>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</si>
  <si>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</si>
  <si>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</si>
  <si>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</si>
  <si>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</si>
  <si>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</si>
  <si>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</si>
  <si>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</si>
  <si>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</si>
  <si>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</si>
  <si>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</si>
  <si>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</si>
  <si>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</si>
  <si>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</si>
  <si>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</si>
  <si>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</si>
  <si>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</si>
  <si>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</si>
  <si>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</si>
  <si>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</si>
  <si>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</si>
  <si>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</si>
  <si>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</si>
  <si>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</si>
  <si>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</si>
  <si>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</si>
  <si>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</si>
  <si>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</si>
  <si>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</si>
  <si>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</si>
  <si>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</si>
  <si>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</si>
  <si>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</si>
  <si>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</si>
  <si>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</si>
  <si>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</si>
  <si>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</si>
  <si>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</si>
  <si>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</si>
  <si>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</si>
  <si>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</si>
  <si>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</si>
  <si>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</si>
  <si>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</si>
  <si>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</si>
  <si>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</si>
  <si>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</si>
  <si>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</si>
  <si>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</si>
  <si>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</si>
  <si>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</si>
  <si>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</si>
  <si>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</si>
  <si>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</si>
  <si>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</si>
  <si>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</si>
  <si>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</si>
  <si>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</si>
  <si>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</si>
  <si>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</si>
  <si>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</si>
  <si>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</si>
  <si>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</si>
  <si>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</si>
  <si>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</si>
  <si>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</si>
  <si>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</si>
  <si>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</si>
  <si>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</si>
  <si>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</si>
  <si>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</si>
  <si>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</si>
  <si>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</si>
  <si>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</si>
  <si>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</si>
  <si>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</si>
  <si>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</si>
  <si>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</si>
  <si>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</si>
  <si>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</si>
  <si>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</si>
  <si>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</si>
  <si>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</si>
  <si>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</si>
  <si>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</si>
  <si>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</si>
  <si>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</si>
  <si>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</si>
  <si>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</si>
  <si>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</si>
  <si>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</si>
  <si>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</si>
  <si>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</si>
  <si>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</si>
  <si>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</si>
  <si>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</si>
  <si>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</si>
  <si>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</si>
  <si>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</si>
  <si>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</si>
  <si>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</si>
  <si>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</si>
  <si>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</si>
  <si>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</si>
  <si>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</si>
  <si>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</si>
  <si>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</si>
  <si>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</si>
  <si>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</si>
  <si>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</si>
  <si>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</si>
  <si>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</si>
  <si>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</si>
  <si>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</si>
  <si>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</si>
  <si>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</si>
  <si>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</si>
  <si>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</si>
  <si>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</si>
  <si>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</si>
  <si>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</si>
  <si>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</si>
  <si>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</si>
  <si>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</si>
  <si>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</si>
  <si>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</si>
  <si>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</si>
  <si>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</si>
  <si>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</si>
  <si>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</si>
  <si>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</si>
  <si>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</si>
  <si>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</si>
  <si>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</si>
  <si>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</si>
  <si>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</si>
  <si>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</si>
  <si>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</si>
  <si>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</si>
  <si>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</si>
  <si>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</si>
  <si>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</si>
  <si>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</si>
  <si>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</si>
  <si>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</si>
  <si>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</si>
  <si>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</si>
  <si>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</si>
  <si>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</si>
  <si>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</si>
  <si>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</si>
  <si>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</si>
  <si>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</si>
  <si>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</si>
  <si>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</si>
  <si>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</si>
  <si>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</si>
  <si>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</si>
  <si>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</si>
  <si>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</si>
  <si>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</si>
  <si>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</si>
  <si>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</si>
  <si>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</si>
  <si>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</si>
  <si>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</si>
  <si>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</si>
  <si>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</si>
  <si>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</si>
  <si>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</si>
  <si>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</si>
  <si>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</si>
  <si>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</si>
  <si>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</si>
  <si>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</si>
  <si>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</si>
  <si>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</si>
  <si>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</si>
  <si>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</si>
  <si>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</si>
  <si>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</si>
  <si>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</si>
  <si>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</si>
  <si>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</si>
  <si>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</si>
  <si>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</si>
  <si>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</si>
  <si>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</si>
  <si>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</si>
  <si>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</si>
  <si>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</si>
  <si>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</si>
  <si>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</si>
  <si>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</si>
  <si>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</si>
  <si>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</si>
  <si>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</si>
  <si>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</si>
  <si>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</si>
  <si>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</si>
  <si>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</si>
  <si>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</si>
  <si>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</si>
  <si>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</si>
  <si>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</si>
  <si>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</si>
  <si>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</si>
  <si>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</si>
  <si>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</si>
  <si>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</si>
  <si>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</si>
  <si>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</si>
  <si>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</si>
  <si>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</si>
  <si>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</si>
  <si>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</si>
  <si>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</si>
  <si>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</si>
  <si>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</si>
  <si>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</si>
  <si>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</si>
  <si>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</si>
  <si>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</si>
  <si>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</si>
  <si>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</si>
  <si>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</si>
  <si>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</si>
  <si>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</si>
  <si>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</si>
  <si>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</si>
  <si>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</si>
  <si>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</si>
  <si>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</si>
  <si>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</si>
  <si>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</si>
  <si>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</si>
  <si>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</si>
  <si>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</si>
  <si>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</si>
  <si>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</si>
  <si>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</si>
  <si>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</si>
  <si>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</si>
  <si>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</si>
  <si>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</si>
  <si>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</si>
  <si>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</si>
  <si>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</si>
  <si>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</si>
  <si>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</si>
  <si>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</si>
  <si>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</si>
  <si>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</si>
  <si>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</si>
  <si>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</si>
  <si>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</si>
  <si>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</si>
  <si>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</si>
  <si>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</si>
  <si>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</si>
  <si>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</si>
  <si>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</si>
  <si>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</si>
  <si>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</si>
  <si>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</si>
  <si>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</si>
  <si>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</si>
  <si>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</si>
  <si>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</si>
  <si>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</si>
  <si>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</si>
  <si>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</si>
  <si>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</si>
  <si>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</si>
  <si>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</si>
  <si>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</si>
  <si>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</si>
  <si>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</si>
  <si>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</si>
  <si>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</si>
  <si>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</si>
  <si>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</si>
  <si>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</si>
  <si>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</si>
  <si>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</si>
  <si>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</si>
  <si>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</si>
  <si>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</si>
  <si>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</si>
  <si>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</si>
  <si>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</si>
  <si>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</si>
  <si>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</si>
  <si>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</si>
  <si>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</si>
  <si>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</si>
  <si>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</si>
  <si>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</si>
  <si>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</si>
  <si>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</si>
  <si>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</si>
  <si>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</si>
  <si>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</si>
  <si>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</si>
  <si>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</si>
  <si>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</si>
  <si>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</si>
  <si>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</si>
  <si>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</si>
  <si>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</si>
  <si>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</si>
  <si>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</si>
  <si>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</si>
  <si>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</si>
  <si>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</si>
  <si>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</si>
  <si>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</si>
  <si>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</si>
  <si>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</si>
  <si>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</si>
  <si>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</si>
  <si>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</si>
  <si>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</si>
  <si>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</si>
  <si>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</si>
  <si>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</si>
  <si>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</si>
  <si>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</si>
  <si>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</si>
  <si>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</si>
  <si>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</si>
  <si>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</si>
  <si>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</si>
  <si>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</si>
  <si>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</si>
  <si>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</si>
  <si>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</si>
  <si>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</si>
  <si>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</si>
  <si>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</si>
  <si>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</si>
  <si>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</si>
  <si>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</si>
  <si>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</si>
  <si>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</si>
  <si>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</si>
  <si>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</si>
  <si>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</si>
  <si>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</si>
  <si>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</si>
  <si>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</si>
  <si>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</si>
  <si>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</si>
  <si>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</si>
  <si>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</si>
  <si>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</si>
  <si>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</si>
  <si>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</si>
  <si>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</si>
  <si>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</si>
  <si>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</si>
  <si>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</si>
  <si>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</si>
  <si>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</si>
  <si>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</si>
  <si>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</si>
  <si>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</si>
  <si>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</si>
  <si>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</si>
  <si>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</si>
  <si>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</si>
  <si>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</si>
  <si>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</si>
  <si>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</si>
  <si>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</si>
  <si>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</si>
  <si>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</si>
  <si>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</si>
  <si>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</si>
  <si>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</si>
  <si>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</si>
  <si>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</si>
  <si>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</si>
  <si>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</si>
  <si>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</si>
  <si>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</si>
  <si>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</si>
  <si>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</si>
  <si>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</si>
  <si>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</si>
  <si>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</si>
  <si>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</si>
  <si>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</si>
  <si>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</si>
  <si>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</si>
  <si>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</si>
  <si>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</si>
  <si>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</si>
  <si>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</si>
  <si>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</si>
  <si>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</si>
  <si>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</si>
  <si>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</si>
  <si>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</si>
  <si>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</si>
  <si>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</si>
  <si>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</si>
  <si>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</si>
  <si>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</si>
  <si>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</si>
  <si>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</si>
  <si>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</si>
  <si>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</si>
  <si>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</si>
  <si>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</si>
  <si>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</si>
  <si>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</si>
  <si>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</si>
  <si>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</si>
  <si>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</si>
  <si>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</si>
  <si>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</si>
  <si>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</si>
  <si>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</si>
  <si>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</si>
  <si>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</si>
  <si>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</si>
  <si>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</si>
  <si>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</si>
  <si>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</si>
  <si>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</si>
  <si>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</si>
  <si>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</si>
  <si>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</si>
  <si>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</si>
  <si>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</si>
  <si>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</si>
  <si>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</si>
  <si>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</si>
  <si>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</si>
  <si>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</si>
  <si>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</si>
  <si>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</si>
  <si>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</si>
  <si>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</si>
  <si>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</si>
  <si>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</si>
  <si>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</si>
  <si>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</si>
  <si>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</si>
  <si>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</si>
  <si>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</si>
  <si>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</si>
  <si>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</si>
  <si>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</si>
  <si>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</si>
  <si>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</si>
  <si>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</si>
  <si>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</si>
  <si>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</si>
  <si>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</si>
  <si>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</si>
  <si>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</si>
  <si>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</si>
  <si>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</si>
  <si>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</si>
  <si>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</si>
  <si>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</si>
  <si>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</si>
  <si>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</si>
  <si>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</si>
  <si>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</si>
  <si>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</si>
  <si>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</si>
  <si>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</si>
  <si>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</si>
  <si>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</si>
  <si>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</si>
  <si>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</si>
  <si>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</si>
  <si>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</si>
  <si>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</si>
  <si>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</si>
  <si>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</si>
  <si>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</si>
  <si>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</si>
  <si>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</si>
  <si>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</si>
  <si>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</si>
  <si>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</si>
  <si>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</si>
  <si>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</si>
  <si>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</si>
  <si>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</si>
  <si>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</si>
  <si>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</si>
  <si>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</si>
  <si>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</si>
  <si>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</si>
  <si>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</si>
  <si>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</si>
  <si>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</si>
  <si>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</si>
  <si>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</si>
  <si>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</si>
  <si>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</si>
  <si>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</si>
  <si>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</si>
  <si>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</si>
  <si>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</si>
  <si>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</si>
  <si>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</si>
  <si>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</si>
  <si>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</si>
  <si>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</si>
  <si>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</si>
  <si>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</si>
  <si>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</si>
  <si>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</si>
  <si>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</si>
  <si>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</si>
  <si>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</si>
  <si>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</si>
  <si>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</si>
  <si>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</si>
  <si>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</si>
  <si>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</si>
  <si>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</si>
  <si>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</si>
  <si>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</si>
  <si>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</si>
  <si>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</si>
  <si>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</si>
  <si>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</si>
  <si>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</si>
  <si>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</si>
  <si>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</si>
  <si>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</si>
  <si>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</si>
  <si>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</si>
  <si>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</si>
  <si>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</si>
  <si>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</si>
  <si>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</si>
  <si>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</si>
  <si>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</si>
  <si>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</si>
  <si>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</si>
  <si>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</si>
  <si>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</si>
  <si>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</si>
  <si>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</si>
  <si>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</si>
  <si>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</si>
  <si>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</si>
  <si>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</si>
  <si>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</si>
  <si>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</si>
  <si>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</si>
  <si>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</si>
  <si>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</si>
  <si>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</si>
  <si>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</si>
  <si>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</si>
  <si>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</si>
  <si>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</si>
  <si>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</si>
  <si>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</si>
  <si>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</si>
  <si>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</si>
  <si>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</si>
  <si>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</si>
  <si>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</si>
  <si>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</si>
  <si>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</si>
  <si>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</si>
  <si>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</si>
  <si>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</si>
  <si>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</si>
  <si>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</si>
  <si>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</si>
  <si>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</si>
  <si>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</si>
  <si>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</si>
  <si>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</si>
  <si>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</si>
  <si>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</si>
  <si>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</si>
  <si>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</si>
  <si>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</si>
  <si>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</si>
  <si>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</si>
  <si>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</si>
  <si>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</si>
  <si>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</si>
  <si>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</si>
  <si>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</si>
  <si>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</si>
  <si>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</si>
  <si>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</si>
  <si>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</si>
  <si>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</si>
  <si>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</si>
  <si>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</si>
  <si>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</si>
  <si>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</si>
  <si>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</si>
  <si>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</si>
  <si>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</si>
  <si>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</si>
  <si>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</si>
  <si>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</si>
  <si>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</si>
  <si>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</si>
  <si>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</si>
  <si>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</si>
  <si>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</si>
  <si>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</si>
  <si>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</si>
  <si>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</si>
  <si>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</si>
  <si>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</si>
  <si>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</si>
  <si>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</si>
  <si>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</si>
  <si>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</si>
  <si>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</si>
  <si>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</si>
  <si>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</si>
  <si>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</si>
  <si>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</si>
  <si>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</si>
  <si>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</si>
  <si>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</si>
  <si>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</si>
  <si>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</si>
  <si>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</si>
  <si>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</si>
  <si>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</si>
  <si>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</si>
  <si>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</si>
  <si>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</si>
  <si>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</si>
  <si>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</si>
  <si>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</si>
  <si>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</si>
  <si>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</si>
  <si>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</si>
  <si>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</si>
  <si>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</si>
  <si>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</si>
  <si>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</si>
  <si>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</si>
  <si>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</si>
  <si>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</si>
  <si>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</si>
  <si>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</si>
  <si>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</si>
  <si>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</si>
  <si>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</si>
  <si>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</si>
  <si>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</si>
  <si>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</si>
  <si>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</si>
  <si>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</si>
  <si>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</si>
  <si>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</si>
  <si>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</si>
  <si>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</si>
  <si>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</si>
  <si>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</si>
  <si>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</si>
  <si>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</si>
  <si>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</si>
  <si>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</si>
  <si>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</si>
  <si>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</si>
  <si>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</si>
  <si>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</si>
  <si>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</si>
  <si>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</si>
  <si>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</si>
  <si>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</si>
  <si>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</si>
  <si>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</si>
  <si>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</si>
  <si>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</si>
  <si>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</si>
  <si>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</si>
  <si>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</si>
  <si>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</si>
  <si>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</si>
  <si>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</si>
  <si>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</si>
  <si>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</si>
  <si>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</si>
  <si>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</si>
  <si>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</si>
  <si>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</si>
  <si>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</si>
  <si>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</si>
  <si>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</si>
  <si>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</si>
  <si>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</si>
  <si>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</si>
  <si>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</si>
  <si>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</si>
  <si>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</si>
  <si>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</si>
  <si>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</si>
  <si>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</si>
  <si>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</si>
  <si>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</si>
  <si>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</si>
  <si>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</si>
  <si>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</si>
  <si>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</si>
  <si>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</si>
  <si>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</si>
  <si>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</si>
  <si>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</si>
  <si>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</si>
  <si>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</si>
  <si>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</si>
  <si>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</si>
  <si>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</si>
  <si>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</si>
  <si>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</si>
  <si>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</si>
  <si>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</si>
  <si>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</si>
  <si>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</si>
  <si>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</si>
  <si>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</si>
  <si>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</si>
  <si>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</si>
  <si>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</si>
  <si>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</si>
  <si>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</si>
  <si>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</si>
  <si>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</si>
  <si>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</si>
  <si>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</si>
  <si>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</si>
  <si>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</si>
  <si>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</si>
  <si>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</si>
  <si>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</si>
  <si>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</si>
  <si>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</si>
  <si>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</si>
  <si>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</si>
  <si>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</si>
  <si>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</si>
  <si>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</si>
  <si>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</si>
  <si>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</si>
  <si>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</si>
  <si>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</si>
  <si>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</si>
  <si>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</si>
  <si>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</si>
  <si>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</si>
  <si>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</si>
  <si>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</si>
  <si>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</si>
  <si>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</si>
  <si>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</si>
  <si>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</si>
  <si>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</si>
  <si>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</si>
  <si>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</si>
  <si>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</si>
  <si>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</si>
  <si>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</si>
  <si>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</si>
  <si>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</si>
  <si>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</si>
  <si>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</si>
  <si>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</si>
  <si>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</si>
  <si>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</si>
  <si>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</si>
  <si>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</si>
  <si>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</si>
  <si>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</si>
  <si>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</si>
  <si>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</si>
  <si>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</si>
  <si>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</si>
  <si>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</si>
  <si>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</si>
  <si>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</si>
  <si>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</si>
  <si>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</si>
  <si>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</si>
  <si>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</si>
  <si>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</si>
  <si>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</si>
  <si>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</si>
  <si>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</si>
  <si>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</si>
  <si>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</si>
  <si>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</si>
  <si>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</si>
  <si>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</si>
  <si>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</si>
  <si>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</si>
  <si>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</si>
  <si>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</si>
  <si>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</si>
  <si>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</si>
  <si>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</si>
  <si>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</si>
  <si>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</si>
  <si>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</si>
  <si>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</si>
  <si>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</si>
  <si>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</si>
  <si>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</si>
  <si>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</si>
  <si>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</si>
  <si>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</si>
  <si>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</si>
  <si>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</si>
  <si>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</si>
  <si>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</si>
  <si>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</si>
  <si>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</si>
  <si>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</si>
  <si>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</si>
  <si>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</si>
  <si>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</si>
  <si>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</si>
  <si>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</si>
  <si>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</si>
  <si>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</si>
  <si>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</si>
  <si>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</si>
  <si>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</si>
  <si>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</si>
  <si>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</si>
  <si>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</si>
  <si>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</si>
  <si>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</si>
  <si>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</si>
  <si>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</si>
  <si>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</si>
  <si>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</si>
  <si>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</si>
  <si>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</si>
  <si>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</si>
  <si>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</si>
  <si>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</si>
  <si>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</si>
  <si>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</si>
  <si>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</si>
  <si>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</si>
  <si>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</si>
  <si>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</si>
  <si>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</si>
  <si>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</si>
  <si>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</si>
  <si>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</si>
  <si>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</si>
  <si>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</si>
  <si>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</si>
  <si>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</si>
  <si>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</si>
  <si>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</si>
  <si>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</si>
  <si>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</si>
  <si>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</si>
  <si>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</si>
  <si>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</si>
  <si>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</si>
  <si>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</si>
  <si>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</si>
  <si>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</si>
  <si>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</si>
  <si>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</si>
  <si>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</si>
  <si>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</si>
  <si>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</si>
  <si>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</si>
  <si>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</si>
  <si>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</si>
  <si>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</si>
  <si>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</si>
  <si>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</si>
  <si>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</si>
  <si>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</si>
  <si>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</si>
  <si>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</si>
  <si>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</si>
  <si>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</si>
  <si>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</si>
  <si>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</si>
  <si>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</si>
  <si>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</si>
  <si>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</si>
  <si>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</si>
  <si>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</si>
  <si>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</si>
  <si>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</si>
  <si>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</si>
  <si>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</si>
  <si>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</si>
  <si>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</si>
  <si>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</si>
  <si>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</si>
  <si>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</si>
  <si>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</si>
  <si>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</si>
  <si>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</si>
  <si>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</si>
  <si>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</si>
  <si>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</si>
  <si>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</si>
  <si>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</si>
  <si>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</si>
  <si>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</si>
  <si>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</si>
  <si>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</si>
  <si>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</si>
  <si>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</si>
  <si>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</si>
  <si>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</si>
  <si>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</si>
  <si>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</si>
  <si>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</si>
  <si>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</si>
  <si>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</si>
  <si>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</si>
  <si>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</si>
  <si>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</si>
  <si>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</si>
  <si>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</si>
  <si>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</si>
  <si>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</si>
  <si>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</si>
  <si>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</si>
  <si>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</si>
  <si>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</si>
  <si>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</si>
  <si>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</si>
  <si>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</si>
  <si>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</si>
  <si>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</si>
  <si>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</si>
  <si>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</si>
  <si>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</si>
  <si>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</si>
  <si>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</si>
  <si>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</si>
  <si>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</si>
  <si>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</si>
  <si>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</si>
  <si>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</si>
  <si>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</si>
  <si>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</si>
  <si>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</si>
  <si>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</si>
  <si>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</si>
  <si>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</si>
  <si>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</si>
  <si>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</si>
  <si>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</si>
  <si>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</si>
  <si>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</si>
  <si>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</si>
  <si>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</si>
  <si>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</si>
  <si>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</si>
  <si>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</si>
  <si>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</si>
  <si>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</si>
  <si>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</si>
  <si>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</si>
  <si>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</si>
  <si>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</si>
  <si>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</si>
  <si>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</si>
  <si>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</si>
  <si>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</si>
  <si>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</si>
  <si>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</si>
  <si>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</si>
  <si>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</si>
  <si>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</si>
  <si>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</si>
  <si>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</si>
  <si>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</si>
  <si>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</si>
  <si>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</si>
  <si>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</si>
  <si>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</si>
  <si>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</si>
  <si>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</si>
  <si>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</si>
  <si>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</si>
  <si>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</si>
  <si>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</si>
  <si>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</si>
  <si>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</si>
  <si>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</si>
  <si>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</si>
  <si>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</si>
  <si>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</si>
  <si>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</si>
  <si>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</si>
  <si>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</si>
  <si>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</si>
  <si>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</si>
  <si>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</si>
  <si>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</si>
  <si>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</si>
  <si>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</si>
  <si>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</si>
  <si>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</si>
  <si>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</si>
  <si>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</si>
  <si>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</si>
  <si>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</si>
  <si>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</si>
  <si>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</si>
  <si>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</si>
  <si>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</si>
  <si>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</si>
  <si>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</si>
  <si>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</si>
  <si>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</si>
  <si>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</si>
  <si>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</si>
  <si>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</si>
  <si>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</si>
  <si>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</si>
  <si>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</si>
  <si>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</si>
  <si>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</si>
  <si>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</si>
  <si>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</si>
  <si>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</si>
  <si>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</si>
  <si>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</si>
  <si>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</si>
  <si>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</si>
  <si>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</si>
  <si>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</si>
  <si>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</si>
  <si>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</si>
  <si>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</si>
  <si>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</si>
  <si>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</si>
  <si>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</si>
  <si>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</si>
  <si>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</si>
  <si>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</si>
  <si>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</si>
  <si>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</si>
  <si>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</si>
  <si>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</si>
  <si>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</si>
  <si>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</si>
  <si>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</si>
  <si>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</si>
  <si>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</si>
  <si>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</si>
  <si>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</si>
  <si>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</si>
  <si>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</si>
  <si>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</si>
  <si>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</si>
  <si>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</si>
  <si>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</si>
  <si>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</si>
  <si>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</si>
  <si>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</si>
  <si>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</si>
  <si>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</si>
  <si>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</si>
  <si>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</si>
  <si>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</si>
  <si>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</si>
  <si>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</si>
  <si>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</si>
  <si>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</si>
  <si>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</si>
  <si>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</si>
  <si>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</si>
  <si>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</si>
  <si>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</si>
  <si>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</si>
  <si>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</si>
  <si>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</si>
  <si>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</si>
  <si>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</si>
  <si>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</si>
  <si>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</si>
  <si>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</si>
  <si>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</si>
  <si>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</si>
  <si>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</si>
  <si>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</si>
  <si>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</si>
  <si>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</si>
  <si>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</si>
  <si>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</si>
  <si>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</si>
  <si>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</si>
  <si>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</si>
  <si>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</si>
  <si>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</si>
  <si>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</si>
  <si>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</si>
  <si>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</si>
  <si>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</si>
  <si>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</si>
  <si>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</si>
  <si>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</si>
  <si>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</si>
  <si>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</si>
  <si>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</si>
  <si>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</si>
  <si>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</si>
  <si>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</si>
  <si>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</si>
  <si>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</si>
  <si>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</si>
  <si>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</si>
  <si>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</si>
  <si>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</si>
  <si>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</si>
  <si>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</si>
  <si>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</si>
  <si>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</si>
  <si>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</si>
  <si>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</si>
  <si>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</si>
  <si>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</si>
  <si>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</si>
  <si>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</si>
  <si>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</si>
  <si>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</si>
  <si>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</si>
  <si>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</si>
  <si>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</si>
  <si>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</si>
  <si>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</si>
  <si>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</si>
  <si>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</si>
  <si>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</si>
  <si>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</si>
  <si>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</si>
  <si>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</si>
  <si>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</si>
  <si>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</si>
  <si>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</si>
  <si>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</si>
  <si>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</si>
  <si>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</si>
  <si>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</si>
  <si>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</si>
  <si>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</si>
  <si>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</si>
  <si>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</si>
  <si>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</si>
  <si>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</si>
  <si>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</si>
  <si>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</si>
  <si>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</si>
  <si>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</si>
  <si>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</si>
  <si>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</si>
  <si>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</si>
  <si>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</si>
  <si>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</si>
  <si>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</si>
  <si>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</si>
  <si>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</si>
  <si>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</si>
  <si>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</si>
  <si>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</si>
  <si>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</si>
  <si>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</si>
  <si>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</si>
  <si>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</si>
  <si>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</si>
  <si>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</si>
  <si>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</si>
  <si>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</si>
  <si>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</si>
  <si>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</si>
  <si>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</si>
  <si>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</si>
  <si>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</si>
  <si>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</si>
  <si>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</si>
  <si>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</si>
  <si>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</si>
  <si>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</si>
  <si>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</si>
  <si>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</si>
  <si>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</si>
  <si>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</si>
  <si>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</si>
  <si>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</si>
  <si>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</si>
  <si>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</si>
  <si>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</si>
  <si>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</si>
  <si>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</si>
  <si>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</si>
  <si>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</si>
  <si>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</si>
  <si>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</si>
  <si>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</si>
  <si>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</si>
  <si>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</si>
  <si>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</si>
  <si>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</si>
  <si>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</si>
  <si>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</si>
  <si>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</si>
  <si>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</si>
  <si>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</si>
  <si>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</si>
  <si>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</si>
  <si>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</si>
  <si>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</si>
  <si>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</si>
  <si>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</si>
  <si>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</si>
  <si>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</si>
  <si>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</si>
  <si>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</si>
  <si>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</si>
  <si>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</si>
  <si>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</si>
  <si>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</si>
  <si>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</si>
  <si>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</si>
  <si>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</si>
  <si>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</si>
  <si>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</si>
  <si>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</si>
  <si>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</si>
  <si>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</si>
  <si>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</si>
  <si>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</si>
  <si>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</si>
  <si>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</si>
  <si>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</si>
  <si>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</si>
  <si>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</si>
  <si>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</si>
  <si>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</si>
  <si>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</si>
  <si>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</si>
  <si>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</si>
  <si>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</si>
  <si>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</si>
  <si>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</si>
  <si>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</si>
  <si>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</si>
  <si>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</si>
  <si>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</si>
  <si>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</si>
  <si>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</si>
  <si>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</si>
  <si>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</si>
  <si>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</si>
  <si>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</si>
  <si>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</si>
  <si>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</si>
  <si>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</si>
  <si>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</si>
  <si>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</si>
  <si>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</si>
  <si>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</si>
  <si>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</si>
  <si>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</si>
  <si>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</si>
  <si>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</si>
  <si>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</si>
  <si>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</si>
  <si>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</si>
  <si>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</si>
  <si>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</si>
  <si>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</si>
  <si>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</si>
  <si>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</si>
  <si>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</si>
  <si>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</si>
  <si>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</si>
  <si>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</si>
  <si>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</si>
  <si>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</si>
  <si>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</si>
  <si>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</si>
  <si>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</si>
  <si>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</si>
  <si>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</si>
  <si>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</si>
  <si>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</si>
  <si>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</si>
  <si>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</si>
  <si>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</si>
  <si>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</si>
  <si>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</si>
  <si>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</si>
  <si>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</si>
  <si>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</si>
  <si>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</si>
  <si>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</si>
  <si>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</si>
  <si>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</si>
  <si>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</si>
  <si>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</si>
  <si>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</si>
  <si>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</si>
  <si>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</si>
  <si>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</si>
  <si>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</si>
  <si>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</si>
  <si>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</si>
  <si>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</si>
  <si>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</si>
  <si>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</si>
  <si>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</si>
  <si>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</si>
  <si>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</si>
  <si>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</si>
  <si>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</si>
  <si>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</si>
  <si>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</si>
  <si>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</si>
  <si>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</si>
  <si>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</si>
  <si>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</si>
  <si>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</si>
  <si>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</si>
  <si>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</si>
  <si>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</si>
  <si>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</si>
  <si>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</si>
  <si>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</si>
  <si>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</si>
  <si>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</si>
  <si>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</si>
  <si>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</si>
  <si>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</si>
  <si>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</si>
  <si>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</si>
  <si>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</si>
  <si>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</si>
  <si>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</si>
  <si>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</si>
  <si>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</si>
  <si>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</si>
  <si>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</si>
  <si>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</si>
  <si>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</si>
  <si>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</si>
  <si>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</si>
  <si>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</si>
  <si>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</si>
  <si>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</si>
  <si>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</si>
  <si>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</si>
  <si>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</si>
  <si>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</si>
  <si>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</si>
  <si>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</si>
  <si>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</si>
  <si>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</si>
  <si>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</si>
  <si>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</si>
  <si>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</si>
  <si>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</si>
  <si>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</si>
  <si>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</si>
  <si>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</si>
  <si>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</si>
  <si>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</si>
  <si>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</si>
  <si>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</si>
  <si>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</si>
  <si>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</si>
  <si>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</si>
  <si>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</si>
  <si>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</si>
  <si>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</si>
  <si>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</si>
  <si>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</si>
  <si>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</si>
  <si>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</si>
  <si>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</si>
  <si>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</si>
  <si>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</si>
  <si>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</si>
  <si>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</si>
  <si>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</si>
  <si>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</si>
  <si>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</si>
  <si>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</si>
  <si>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</si>
  <si>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</si>
  <si>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</si>
  <si>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</si>
  <si>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</si>
  <si>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</si>
  <si>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</si>
  <si>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</si>
  <si>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</si>
  <si>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</si>
  <si>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</si>
  <si>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</si>
  <si>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</si>
  <si>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</si>
  <si>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</si>
  <si>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</si>
  <si>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</si>
  <si>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</si>
  <si>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</si>
  <si>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</si>
  <si>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</si>
  <si>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</si>
  <si>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</si>
  <si>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</si>
  <si>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</si>
  <si>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</si>
  <si>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</si>
  <si>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</si>
  <si>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</si>
  <si>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</si>
  <si>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</si>
  <si>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</si>
  <si>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</si>
  <si>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</si>
  <si>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</si>
  <si>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</si>
  <si>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</si>
  <si>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</si>
  <si>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</si>
  <si>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</si>
  <si>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</si>
  <si>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</si>
  <si>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</si>
  <si>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</si>
  <si>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</si>
  <si>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</si>
  <si>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</si>
  <si>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</si>
  <si>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</si>
  <si>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</si>
  <si>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</si>
  <si>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</si>
  <si>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</si>
  <si>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</si>
  <si>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</si>
  <si>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</si>
  <si>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</si>
  <si>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</si>
  <si>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</si>
  <si>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</si>
  <si>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</si>
  <si>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</si>
  <si>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</si>
  <si>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</si>
  <si>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</si>
  <si>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</si>
  <si>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</si>
  <si>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</si>
  <si>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</si>
  <si>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</si>
  <si>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</si>
  <si>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</si>
  <si>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</si>
  <si>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</si>
  <si>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</si>
  <si>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</si>
  <si>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</si>
  <si>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</si>
  <si>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</si>
  <si>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</si>
  <si>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</si>
  <si>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</si>
  <si>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</si>
  <si>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</si>
  <si>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</si>
  <si>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</si>
  <si>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</si>
  <si>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</si>
  <si>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</si>
  <si>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</si>
  <si>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</si>
  <si>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</si>
  <si>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</si>
  <si>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</si>
  <si>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</si>
  <si>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</si>
  <si>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</si>
  <si>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</si>
  <si>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</si>
  <si>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</si>
  <si>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</si>
  <si>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</si>
  <si>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</si>
  <si>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</si>
  <si>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</si>
  <si>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</si>
  <si>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</si>
  <si>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</si>
  <si>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</si>
  <si>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</si>
  <si>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</si>
  <si>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</si>
  <si>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</si>
  <si>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</si>
  <si>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</si>
  <si>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</si>
  <si>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</si>
  <si>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</si>
  <si>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</si>
  <si>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</si>
  <si>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</si>
  <si>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</si>
  <si>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</si>
  <si>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</si>
  <si>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</si>
  <si>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</si>
  <si>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</si>
  <si>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</si>
  <si>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</si>
  <si>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</si>
  <si>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</si>
  <si>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</si>
  <si>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</si>
  <si>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</si>
  <si>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</si>
  <si>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</si>
  <si>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</si>
  <si>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</si>
  <si>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</si>
  <si>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</si>
  <si>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</si>
  <si>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</si>
  <si>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</si>
  <si>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</si>
  <si>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</si>
  <si>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</si>
  <si>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</si>
  <si>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</si>
  <si>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</si>
  <si>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</si>
  <si>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</si>
  <si>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</si>
  <si>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</si>
  <si>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</si>
  <si>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</si>
  <si>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</si>
  <si>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</si>
  <si>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</si>
  <si>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</si>
  <si>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</si>
  <si>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</si>
  <si>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</si>
  <si>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</si>
  <si>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</si>
  <si>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</si>
  <si>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</si>
  <si>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</si>
  <si>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</si>
  <si>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</si>
  <si>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</si>
  <si>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</si>
  <si>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</si>
  <si>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</si>
  <si>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</si>
  <si>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</si>
  <si>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</si>
  <si>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</si>
  <si>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</si>
  <si>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</si>
  <si>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</si>
  <si>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</si>
  <si>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</si>
  <si>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</si>
  <si>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</si>
  <si>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</si>
  <si>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</si>
  <si>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</si>
  <si>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</si>
  <si>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</si>
  <si>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</si>
  <si>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</si>
  <si>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</si>
  <si>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</si>
  <si>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</si>
  <si>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</si>
  <si>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</si>
  <si>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</si>
  <si>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</si>
  <si>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</si>
  <si>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</si>
  <si>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</si>
  <si>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</si>
  <si>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</si>
  <si>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</si>
  <si>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</si>
  <si>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</si>
  <si>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</si>
  <si>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</si>
  <si>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</si>
  <si>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</si>
  <si>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</si>
  <si>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</si>
  <si>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</si>
  <si>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</si>
  <si>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</si>
  <si>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</si>
  <si>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</si>
  <si>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</si>
  <si>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</si>
  <si>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</si>
  <si>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</si>
  <si>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</si>
  <si>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</si>
  <si>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</si>
  <si>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</si>
  <si>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</si>
  <si>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</si>
  <si>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</si>
  <si>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</si>
  <si>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</si>
  <si>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</si>
  <si>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</si>
  <si>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</si>
  <si>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</si>
  <si>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</si>
  <si>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</si>
  <si>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</si>
  <si>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</si>
  <si>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</si>
  <si>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</si>
  <si>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</si>
  <si>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</si>
  <si>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</si>
  <si>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</si>
  <si>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</si>
  <si>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</si>
  <si>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</si>
  <si>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</si>
  <si>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</si>
  <si>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</si>
  <si>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</si>
  <si>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</si>
  <si>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</si>
  <si>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</si>
  <si>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</si>
  <si>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</si>
  <si>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</si>
  <si>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</si>
  <si>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</si>
  <si>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</si>
  <si>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</si>
  <si>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</si>
  <si>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</si>
  <si>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</si>
  <si>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</si>
  <si>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</si>
  <si>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</si>
  <si>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</si>
  <si>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</si>
  <si>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</si>
  <si>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</si>
  <si>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</si>
  <si>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</si>
  <si>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</si>
  <si>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</si>
  <si>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</si>
  <si>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</si>
  <si>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</si>
  <si>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</si>
  <si>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</si>
  <si>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</si>
  <si>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</si>
  <si>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</si>
  <si>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</si>
  <si>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</si>
  <si>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</si>
  <si>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</si>
  <si>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</si>
  <si>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</si>
  <si>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</si>
  <si>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</si>
  <si>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</si>
  <si>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</si>
  <si>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</si>
  <si>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</si>
  <si>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</si>
  <si>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</si>
  <si>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</si>
  <si>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</si>
  <si>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</si>
  <si>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</si>
  <si>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</si>
  <si>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</si>
  <si>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</si>
  <si>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</si>
  <si>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</si>
  <si>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</si>
  <si>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</si>
  <si>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</si>
  <si>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</si>
  <si>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</si>
  <si>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</si>
  <si>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</si>
  <si>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</si>
  <si>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</si>
  <si>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</si>
  <si>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</si>
  <si>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</si>
  <si>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</si>
  <si>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</si>
  <si>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</si>
  <si>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</si>
  <si>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</si>
  <si>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</si>
  <si>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</si>
  <si>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</si>
  <si>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</si>
  <si>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</si>
  <si>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</si>
  <si>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</si>
  <si>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</si>
  <si>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</si>
  <si>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</si>
  <si>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</si>
  <si>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</si>
  <si>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</si>
  <si>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</si>
  <si>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</si>
  <si>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</si>
  <si>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</si>
  <si>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</si>
  <si>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</si>
  <si>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</si>
  <si>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</si>
  <si>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</si>
  <si>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</si>
  <si>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</si>
  <si>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</si>
  <si>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</si>
  <si>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</si>
  <si>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</si>
  <si>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</si>
  <si>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</si>
  <si>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</si>
  <si>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</si>
  <si>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</si>
  <si>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</si>
  <si>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</si>
  <si>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</si>
  <si>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</si>
  <si>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</si>
  <si>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</si>
  <si>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</si>
  <si>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</si>
  <si>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</si>
  <si>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</si>
  <si>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</si>
  <si>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</si>
  <si>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</si>
  <si>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</si>
  <si>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</si>
  <si>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</si>
  <si>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</si>
  <si>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</si>
  <si>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</si>
  <si>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</si>
  <si>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</si>
  <si>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</si>
  <si>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</si>
  <si>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</si>
  <si>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</si>
  <si>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</si>
  <si>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</si>
  <si>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</si>
  <si>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</si>
  <si>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</si>
  <si>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</si>
  <si>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</si>
  <si>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</si>
  <si>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</si>
  <si>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</si>
  <si>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</si>
  <si>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</si>
  <si>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</si>
  <si>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</si>
  <si>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</si>
  <si>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</si>
  <si>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</si>
  <si>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</si>
  <si>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</si>
  <si>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</si>
  <si>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</si>
  <si>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</si>
  <si>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</si>
  <si>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</si>
  <si>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</si>
  <si>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</si>
  <si>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</si>
  <si>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</si>
  <si>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</si>
  <si>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</si>
  <si>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</si>
  <si>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</si>
  <si>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</si>
  <si>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</si>
  <si>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</si>
  <si>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</si>
  <si>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</si>
  <si>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</si>
  <si>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</si>
  <si>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</si>
  <si>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</si>
  <si>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</si>
  <si>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</si>
  <si>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</si>
  <si>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</si>
  <si>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</si>
  <si>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</si>
  <si>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</si>
  <si>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</si>
  <si>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</si>
  <si>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</si>
  <si>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</si>
  <si>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</si>
  <si>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</si>
  <si>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</si>
  <si>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</si>
  <si>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</si>
  <si>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</si>
  <si>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</si>
  <si>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</si>
  <si>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</si>
  <si>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</si>
  <si>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</si>
  <si>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</si>
  <si>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</si>
  <si>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</si>
  <si>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</si>
  <si>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</si>
  <si>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</si>
  <si>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</si>
  <si>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</si>
  <si>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</si>
  <si>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</si>
  <si>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</si>
  <si>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</si>
  <si>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</si>
  <si>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</si>
  <si>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</si>
  <si>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</si>
  <si>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</si>
  <si>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</si>
  <si>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</si>
  <si>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</si>
  <si>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</si>
  <si>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</si>
  <si>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</si>
  <si>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</si>
  <si>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</si>
  <si>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</si>
  <si>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</si>
  <si>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</si>
  <si>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</si>
  <si>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</si>
  <si>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</si>
  <si>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</si>
  <si>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</si>
  <si>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</si>
  <si>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</si>
  <si>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</si>
  <si>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</si>
  <si>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</si>
  <si>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</si>
  <si>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</si>
  <si>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</si>
  <si>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</si>
  <si>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</si>
  <si>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</si>
  <si>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</si>
  <si>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</si>
  <si>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</si>
  <si>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</si>
  <si>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</si>
  <si>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</si>
  <si>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</si>
  <si>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</si>
  <si>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</si>
  <si>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</si>
  <si>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</si>
  <si>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</si>
  <si>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</si>
  <si>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</si>
  <si>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</si>
  <si>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</si>
  <si>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</si>
  <si>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</si>
  <si>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</si>
  <si>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</si>
  <si>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</si>
  <si>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</si>
  <si>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</si>
  <si>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</si>
  <si>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</si>
  <si>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</si>
  <si>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</si>
  <si>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</si>
  <si>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</si>
  <si>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</si>
  <si>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</si>
  <si>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</si>
  <si>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</si>
  <si>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</si>
  <si>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</si>
  <si>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</si>
  <si>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</si>
  <si>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</si>
  <si>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</si>
  <si>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</si>
  <si>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</si>
  <si>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</si>
  <si>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</si>
  <si>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</si>
  <si>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</si>
  <si>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</si>
  <si>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</si>
  <si>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</si>
  <si>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</si>
  <si>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</si>
  <si>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</si>
  <si>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</si>
  <si>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</si>
  <si>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</si>
  <si>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</si>
  <si>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</si>
  <si>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</si>
  <si>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</si>
  <si>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</si>
  <si>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</si>
  <si>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</si>
  <si>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</si>
  <si>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</si>
  <si>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</si>
  <si>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</si>
  <si>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</si>
  <si>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</si>
  <si>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</si>
  <si>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</si>
  <si>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</si>
  <si>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</si>
  <si>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</si>
  <si>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</si>
  <si>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</si>
  <si>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</si>
  <si>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</si>
  <si>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</si>
  <si>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</si>
  <si>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</si>
  <si>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</si>
  <si>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</si>
  <si>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</si>
  <si>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</si>
  <si>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</si>
  <si>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</si>
  <si>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</si>
  <si>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</si>
  <si>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</si>
  <si>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</si>
  <si>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</si>
  <si>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</si>
  <si>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</si>
  <si>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</si>
  <si>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</si>
  <si>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</si>
  <si>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</si>
  <si>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</si>
  <si>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</si>
  <si>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</si>
  <si>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</si>
  <si>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</si>
  <si>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</si>
  <si>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</si>
  <si>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</si>
  <si>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</si>
  <si>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</si>
  <si>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</si>
  <si>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</si>
  <si>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</si>
  <si>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</si>
  <si>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</si>
  <si>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</si>
  <si>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</si>
  <si>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</si>
  <si>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</si>
  <si>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</si>
  <si>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</si>
  <si>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</si>
  <si>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</si>
  <si>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</si>
  <si>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</si>
  <si>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</si>
  <si>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</si>
  <si>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</si>
  <si>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</si>
  <si>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</si>
  <si>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</si>
  <si>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</si>
  <si>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</si>
  <si>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</si>
  <si>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</si>
  <si>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</si>
  <si>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</si>
  <si>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</si>
  <si>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</si>
  <si>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</si>
  <si>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</si>
  <si>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</si>
  <si>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</si>
  <si>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</si>
  <si>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</si>
  <si>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</si>
  <si>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</si>
  <si>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</si>
  <si>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</si>
  <si>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</si>
  <si>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</si>
  <si>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</si>
  <si>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</si>
  <si>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</si>
  <si>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</si>
  <si>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</si>
  <si>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</si>
  <si>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</si>
  <si>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</si>
  <si>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</si>
  <si>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</si>
  <si>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</si>
  <si>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</si>
  <si>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</si>
  <si>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</si>
  <si>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</si>
  <si>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</si>
  <si>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</si>
  <si>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</si>
  <si>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</si>
  <si>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</si>
  <si>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</si>
  <si>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</si>
  <si>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</si>
  <si>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</si>
  <si>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</si>
  <si>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</si>
  <si>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</si>
  <si>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</si>
  <si>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</si>
  <si>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</si>
  <si>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</si>
  <si>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</si>
  <si>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</si>
  <si>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</si>
  <si>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</si>
  <si>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</si>
  <si>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</si>
  <si>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</si>
  <si>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</si>
  <si>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</si>
  <si>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</si>
  <si>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</si>
  <si>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</si>
  <si>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</si>
  <si>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</si>
  <si>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</si>
  <si>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</si>
  <si>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</si>
  <si>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</si>
  <si>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</si>
  <si>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</si>
  <si>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</si>
  <si>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</si>
  <si>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</si>
  <si>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</si>
  <si>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</si>
  <si>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</si>
  <si>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</si>
  <si>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</si>
  <si>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</si>
  <si>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</si>
  <si>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</si>
  <si>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</si>
  <si>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</si>
  <si>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</si>
  <si>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</si>
  <si>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</si>
  <si>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</si>
  <si>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</si>
  <si>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</si>
  <si>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</si>
  <si>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</si>
  <si>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</si>
  <si>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</si>
  <si>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</si>
  <si>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</si>
  <si>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</si>
  <si>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</si>
  <si>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</si>
  <si>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</si>
  <si>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</si>
  <si>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</si>
  <si>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</si>
  <si>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</si>
  <si>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</si>
  <si>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</si>
  <si>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</si>
  <si>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</si>
  <si>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</si>
  <si>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</si>
  <si>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</si>
  <si>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</si>
  <si>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</si>
  <si>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</si>
  <si>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</si>
  <si>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</si>
  <si>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</si>
  <si>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</si>
  <si>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</si>
  <si>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</si>
  <si>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</si>
  <si>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</si>
  <si>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</si>
  <si>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</si>
  <si>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</si>
  <si>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</si>
  <si>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</si>
  <si>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</si>
  <si>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</si>
  <si>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</si>
  <si>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</si>
  <si>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</si>
  <si>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</si>
  <si>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</si>
  <si>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</si>
  <si>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</si>
  <si>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</si>
  <si>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</si>
  <si>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</si>
  <si>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</si>
  <si>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</si>
  <si>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</si>
  <si>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</si>
  <si>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</si>
  <si>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</si>
  <si>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</si>
  <si>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</si>
  <si>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</si>
  <si>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</si>
  <si>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</si>
  <si>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</si>
  <si>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</si>
  <si>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</si>
  <si>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</si>
  <si>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</si>
  <si>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</si>
  <si>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</si>
  <si>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</si>
  <si>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</si>
  <si>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</si>
  <si>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</si>
  <si>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</si>
  <si>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</si>
  <si>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</si>
  <si>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</si>
  <si>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</si>
  <si>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</si>
  <si>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</si>
  <si>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</si>
  <si>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</si>
  <si>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</si>
  <si>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</si>
  <si>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</si>
  <si>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</si>
  <si>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</si>
  <si>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</si>
  <si>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</si>
  <si>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</si>
  <si>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</si>
  <si>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</si>
  <si>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</si>
  <si>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</si>
  <si>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</si>
  <si>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</si>
  <si>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</si>
  <si>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</si>
  <si>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</si>
  <si>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</si>
  <si>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</si>
  <si>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</si>
  <si>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</si>
  <si>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</si>
  <si>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</si>
  <si>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</si>
  <si>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</si>
  <si>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</si>
  <si>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</si>
  <si>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</si>
  <si>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</si>
  <si>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</si>
  <si>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</si>
  <si>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</si>
  <si>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</si>
  <si>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</si>
  <si>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</si>
  <si>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</si>
  <si>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</si>
  <si>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</si>
  <si>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</si>
  <si>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</si>
  <si>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</si>
  <si>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</si>
  <si>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</si>
  <si>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</si>
  <si>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</si>
  <si>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</si>
  <si>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</si>
  <si>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</si>
  <si>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</si>
  <si>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</si>
  <si>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</si>
  <si>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</si>
  <si>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</si>
  <si>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</si>
  <si>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</si>
  <si>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</si>
  <si>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</si>
  <si>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</si>
  <si>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</si>
  <si>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</si>
  <si>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</si>
  <si>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</si>
  <si>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</si>
  <si>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</si>
  <si>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</si>
  <si>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</si>
  <si>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</si>
  <si>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</si>
  <si>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</si>
  <si>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</si>
  <si>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</si>
  <si>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</si>
  <si>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</si>
  <si>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</si>
  <si>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</si>
  <si>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</si>
  <si>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</si>
  <si>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</si>
  <si>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</si>
  <si>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</si>
  <si>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</si>
  <si>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</si>
  <si>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</si>
  <si>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</si>
  <si>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</si>
  <si>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</si>
  <si>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</si>
  <si>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</si>
  <si>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</si>
  <si>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</si>
  <si>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</si>
  <si>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</si>
  <si>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</si>
  <si>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</si>
  <si>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</si>
  <si>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</si>
  <si>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</si>
  <si>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</si>
  <si>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</si>
  <si>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</si>
  <si>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</si>
  <si>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</si>
  <si>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</si>
  <si>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</si>
  <si>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</si>
  <si>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</si>
  <si>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</si>
  <si>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</si>
  <si>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</si>
  <si>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</si>
  <si>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</si>
  <si>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</si>
  <si>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</si>
  <si>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</si>
  <si>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</si>
  <si>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</si>
  <si>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</si>
  <si>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</si>
  <si>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</si>
  <si>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</si>
  <si>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</si>
  <si>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</si>
  <si>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</si>
  <si>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</si>
  <si>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</si>
  <si>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</si>
  <si>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</si>
  <si>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</si>
  <si>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</si>
  <si>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</si>
  <si>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</si>
  <si>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</si>
  <si>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</si>
  <si>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</si>
  <si>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</si>
  <si>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</si>
  <si>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</si>
  <si>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</si>
  <si>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</si>
  <si>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</si>
  <si>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</si>
  <si>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</si>
  <si>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</si>
  <si>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</si>
  <si>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</si>
  <si>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</si>
  <si>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</si>
  <si>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</si>
  <si>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</si>
  <si>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</si>
  <si>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</si>
  <si>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</si>
  <si>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</si>
  <si>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</si>
  <si>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</si>
  <si>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</si>
  <si>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</si>
  <si>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</si>
  <si>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</si>
  <si>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</si>
  <si>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</si>
  <si>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</si>
  <si>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</si>
  <si>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</si>
  <si>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</si>
  <si>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</si>
  <si>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</si>
  <si>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</si>
  <si>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</si>
  <si>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</si>
  <si>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</si>
  <si>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</si>
  <si>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</si>
  <si>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</si>
  <si>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</si>
  <si>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</si>
  <si>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</si>
  <si>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</si>
  <si>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</si>
  <si>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</si>
  <si>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</si>
  <si>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</si>
  <si>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</si>
  <si>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</si>
  <si>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</si>
  <si>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</si>
  <si>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</si>
  <si>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</si>
  <si>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</si>
  <si>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</si>
  <si>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</si>
  <si>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</si>
  <si>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</si>
  <si>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</si>
  <si>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</si>
  <si>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</si>
  <si>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</si>
  <si>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</si>
  <si>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</si>
  <si>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</si>
  <si>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</si>
  <si>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</si>
  <si>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</si>
  <si>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</si>
  <si>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</si>
  <si>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</si>
  <si>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</si>
  <si>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</si>
  <si>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</si>
  <si>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</si>
  <si>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</si>
  <si>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</si>
  <si>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</si>
  <si>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</si>
  <si>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</si>
  <si>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</si>
  <si>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</si>
  <si>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</si>
  <si>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</si>
  <si>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</si>
  <si>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</si>
  <si>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</si>
  <si>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</si>
  <si>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</si>
  <si>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</si>
  <si>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</si>
  <si>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</si>
  <si>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</si>
  <si>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</si>
  <si>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</si>
  <si>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</si>
  <si>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</si>
  <si>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</si>
  <si>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</si>
  <si>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</si>
  <si>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</si>
  <si>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</si>
  <si>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</si>
  <si>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</si>
  <si>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</si>
  <si>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</si>
  <si>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</si>
  <si>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</si>
  <si>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</si>
  <si>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</si>
  <si>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</si>
  <si>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</si>
  <si>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</si>
  <si>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</si>
  <si>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</si>
  <si>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</si>
  <si>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</si>
  <si>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</si>
  <si>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</si>
  <si>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</si>
  <si>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</si>
  <si>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</si>
  <si>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</si>
  <si>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</si>
  <si>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</si>
  <si>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</si>
  <si>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</si>
  <si>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</si>
  <si>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</si>
  <si>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</si>
  <si>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</si>
  <si>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</si>
  <si>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</si>
  <si>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</si>
  <si>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</si>
  <si>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</si>
  <si>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</si>
  <si>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</si>
  <si>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</si>
  <si>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</si>
  <si>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</si>
  <si>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</si>
  <si>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</si>
  <si>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</si>
  <si>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</si>
  <si>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</si>
  <si>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</si>
  <si>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</si>
  <si>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</si>
  <si>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</si>
  <si>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</si>
  <si>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</si>
  <si>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</si>
  <si>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</si>
  <si>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</si>
  <si>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</si>
  <si>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</si>
  <si>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</si>
  <si>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</si>
  <si>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</si>
  <si>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</si>
  <si>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</si>
  <si>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</si>
  <si>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</si>
  <si>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</si>
  <si>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</si>
  <si>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</si>
  <si>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</si>
  <si>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</si>
  <si>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</si>
  <si>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</si>
  <si>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</si>
  <si>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</si>
  <si>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</si>
  <si>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</si>
  <si>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</si>
  <si>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</si>
  <si>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</si>
  <si>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</si>
  <si>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</si>
  <si>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</si>
  <si>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</si>
  <si>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</si>
  <si>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</si>
  <si>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</si>
  <si>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</si>
  <si>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</si>
  <si>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</si>
  <si>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</si>
  <si>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</si>
  <si>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</si>
  <si>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</si>
  <si>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</si>
  <si>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</si>
  <si>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</si>
  <si>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</si>
  <si>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</si>
  <si>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</si>
  <si>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</si>
  <si>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</si>
  <si>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</si>
  <si>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</si>
  <si>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</si>
  <si>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</si>
  <si>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</si>
  <si>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</si>
  <si>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</si>
  <si>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</si>
  <si>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</si>
  <si>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</si>
  <si>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</si>
  <si>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</si>
  <si>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</si>
  <si>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</si>
  <si>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</si>
  <si>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</si>
  <si>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</si>
  <si>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</si>
  <si>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</si>
  <si>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</si>
  <si>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</si>
  <si>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</si>
  <si>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</si>
  <si>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</si>
  <si>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</si>
  <si>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</si>
  <si>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</si>
  <si>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</si>
  <si>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</si>
  <si>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</si>
  <si>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</si>
  <si>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</si>
  <si>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</si>
  <si>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</si>
  <si>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</si>
  <si>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</si>
  <si>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</si>
  <si>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</si>
  <si>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</si>
  <si>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</si>
  <si>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</si>
  <si>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</si>
  <si>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</si>
  <si>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</si>
  <si>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</si>
  <si>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</si>
  <si>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</si>
  <si>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</si>
  <si>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</si>
  <si>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</si>
  <si>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</si>
  <si>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</si>
  <si>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</si>
  <si>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</si>
  <si>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</si>
  <si>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</si>
  <si>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</si>
  <si>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</si>
  <si>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</si>
  <si>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</si>
  <si>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</si>
  <si>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</si>
  <si>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</si>
  <si>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</si>
  <si>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</si>
  <si>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</si>
  <si>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</si>
  <si>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</si>
  <si>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</si>
  <si>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</si>
  <si>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</si>
  <si>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</si>
  <si>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</si>
  <si>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</si>
  <si>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</si>
  <si>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</si>
  <si>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</si>
  <si>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</si>
  <si>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</si>
  <si>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</si>
  <si>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</si>
  <si>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</si>
  <si>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</si>
  <si>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</si>
  <si>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</si>
  <si>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</si>
  <si>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</si>
  <si>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</si>
  <si>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</si>
  <si>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</si>
  <si>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</si>
  <si>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</si>
  <si>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</si>
  <si>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</si>
  <si>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</si>
  <si>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</si>
  <si>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</si>
  <si>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</si>
  <si>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</si>
  <si>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</si>
  <si>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</si>
  <si>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</si>
  <si>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</si>
  <si>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</si>
  <si>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</si>
  <si>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</si>
  <si>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</si>
  <si>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</si>
  <si>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</si>
  <si>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</si>
  <si>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</si>
  <si>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</si>
  <si>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</si>
  <si>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</si>
  <si>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</si>
  <si>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</si>
  <si>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</si>
  <si>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</si>
  <si>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</si>
  <si>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</si>
  <si>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</si>
  <si>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</si>
  <si>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</si>
  <si>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</si>
  <si>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</si>
  <si>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</si>
  <si>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</si>
  <si>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</si>
  <si>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</si>
  <si>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</si>
  <si>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</si>
  <si>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</si>
  <si>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</si>
  <si>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</si>
  <si>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</si>
  <si>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</si>
  <si>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</si>
  <si>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</si>
  <si>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</si>
  <si>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</si>
  <si>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</si>
  <si>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</si>
  <si>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</si>
  <si>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</si>
  <si>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</si>
  <si>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</si>
  <si>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</si>
  <si>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</si>
  <si>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</si>
  <si>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</si>
  <si>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</si>
  <si>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</si>
  <si>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</si>
  <si>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</si>
  <si>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</si>
  <si>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</si>
  <si>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</si>
  <si>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</si>
  <si>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</si>
  <si>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</si>
  <si>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</si>
  <si>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</si>
  <si>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</si>
  <si>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</si>
  <si>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</si>
  <si>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</si>
  <si>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</si>
  <si>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</si>
  <si>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</si>
  <si>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</si>
  <si>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</si>
  <si>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</si>
  <si>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</si>
  <si>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</si>
  <si>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</si>
  <si>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</si>
  <si>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</si>
  <si>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</si>
  <si>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</si>
  <si>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</si>
  <si>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</si>
  <si>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</si>
  <si>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</si>
  <si>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</si>
  <si>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</si>
  <si>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</si>
  <si>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</si>
  <si>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</si>
  <si>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</si>
  <si>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</si>
  <si>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</si>
  <si>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</si>
  <si>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</si>
  <si>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</si>
  <si>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</si>
  <si>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</si>
  <si>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</si>
  <si>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</si>
  <si>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</si>
  <si>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</si>
  <si>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</si>
  <si>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</si>
  <si>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</si>
  <si>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</si>
  <si>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</si>
  <si>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</si>
  <si>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</si>
  <si>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</si>
  <si>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</si>
  <si>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</si>
  <si>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</si>
  <si>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</si>
  <si>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</si>
  <si>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</si>
  <si>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</si>
  <si>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</si>
  <si>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</si>
  <si>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</si>
  <si>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</si>
  <si>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</si>
  <si>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</si>
  <si>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</si>
  <si>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</si>
  <si>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</si>
  <si>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</si>
  <si>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</si>
  <si>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</si>
  <si>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</si>
  <si>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</si>
  <si>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</si>
  <si>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</si>
  <si>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</si>
  <si>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</si>
  <si>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</si>
  <si>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</si>
  <si>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</si>
  <si>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</si>
  <si>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</si>
  <si>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</si>
  <si>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</si>
  <si>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</si>
  <si>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</si>
  <si>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</si>
  <si>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</si>
  <si>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</si>
  <si>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</si>
  <si>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</si>
  <si>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</si>
  <si>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</si>
  <si>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</si>
  <si>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</si>
  <si>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</si>
  <si>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</si>
  <si>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</si>
  <si>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</si>
  <si>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</si>
  <si>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</si>
  <si>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</si>
  <si>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</si>
  <si>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</si>
  <si>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</si>
  <si>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</si>
  <si>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</si>
  <si>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</si>
  <si>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</si>
  <si>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</si>
  <si>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</si>
  <si>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</si>
  <si>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</si>
  <si>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</si>
  <si>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</si>
  <si>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</si>
  <si>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</si>
  <si>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</si>
  <si>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</si>
  <si>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</si>
  <si>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</si>
  <si>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</si>
  <si>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</si>
  <si>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</si>
  <si>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</si>
  <si>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</si>
  <si>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</si>
  <si>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</si>
  <si>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</si>
  <si>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</si>
  <si>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</si>
  <si>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</si>
  <si>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</si>
  <si>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</si>
  <si>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</si>
  <si>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</si>
  <si>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</si>
  <si>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</si>
  <si>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</si>
  <si>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</si>
  <si>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</si>
  <si>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</si>
  <si>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</si>
  <si>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</si>
  <si>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</si>
  <si>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</si>
  <si>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</si>
  <si>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</si>
  <si>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</si>
  <si>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</si>
  <si>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</si>
  <si>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</si>
  <si>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</si>
  <si>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</si>
  <si>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</si>
  <si>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</si>
  <si>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</si>
  <si>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</si>
  <si>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</si>
  <si>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</si>
  <si>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</si>
  <si>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</si>
  <si>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</si>
  <si>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</si>
  <si>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</si>
  <si>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</si>
  <si>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</si>
  <si>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</si>
  <si>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</si>
  <si>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</si>
  <si>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</si>
  <si>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</si>
  <si>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</si>
  <si>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</si>
  <si>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</si>
  <si>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</si>
  <si>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</si>
  <si>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</si>
  <si>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</si>
  <si>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</si>
  <si>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</si>
  <si>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</si>
  <si>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</si>
  <si>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</si>
  <si>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</si>
  <si>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</si>
  <si>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</si>
  <si>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</si>
  <si>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</si>
  <si>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</si>
  <si>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</si>
  <si>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</si>
  <si>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</si>
  <si>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</si>
  <si>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</si>
  <si>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</si>
  <si>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</si>
  <si>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</si>
  <si>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</si>
  <si>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</si>
  <si>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</si>
  <si>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</si>
  <si>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</si>
  <si>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</si>
  <si>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</si>
  <si>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</si>
  <si>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</si>
  <si>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</si>
  <si>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</si>
  <si>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</si>
  <si>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</si>
  <si>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</si>
  <si>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</si>
  <si>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</si>
  <si>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</si>
  <si>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</si>
  <si>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</si>
  <si>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</si>
  <si>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</si>
  <si>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</si>
  <si>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</si>
  <si>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</si>
  <si>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</si>
  <si>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</si>
  <si>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</si>
  <si>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</si>
  <si>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</si>
  <si>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</si>
  <si>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</si>
  <si>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</si>
  <si>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</si>
  <si>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</si>
  <si>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</si>
  <si>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</si>
  <si>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</si>
  <si>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</si>
  <si>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</si>
  <si>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</si>
  <si>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</si>
  <si>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</si>
  <si>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</si>
  <si>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</si>
  <si>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</si>
  <si>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</si>
  <si>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</si>
  <si>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</si>
  <si>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</si>
  <si>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</si>
  <si>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</si>
  <si>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</si>
  <si>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</si>
  <si>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</si>
  <si>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</si>
  <si>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</si>
  <si>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</si>
  <si>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</si>
  <si>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</si>
  <si>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</si>
  <si>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</si>
  <si>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</si>
  <si>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</si>
  <si>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</si>
  <si>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</si>
  <si>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</si>
  <si>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</si>
  <si>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</si>
  <si>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</si>
  <si>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</si>
  <si>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</si>
  <si>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</si>
  <si>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</si>
  <si>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</si>
  <si>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</si>
  <si>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</si>
  <si>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</si>
  <si>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</si>
  <si>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</si>
  <si>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</si>
  <si>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</si>
  <si>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</si>
  <si>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</si>
  <si>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</si>
  <si>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</si>
  <si>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</si>
  <si>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</si>
  <si>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</si>
  <si>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</si>
  <si>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</si>
  <si>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</si>
  <si>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</si>
  <si>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</si>
  <si>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</si>
  <si>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</si>
  <si>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</si>
  <si>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</si>
  <si>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</si>
  <si>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</si>
  <si>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</si>
  <si>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</si>
  <si>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</si>
  <si>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</si>
  <si>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</si>
  <si>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</si>
  <si>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</si>
  <si>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</si>
  <si>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</si>
  <si>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</si>
  <si>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</si>
  <si>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</si>
  <si>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</si>
  <si>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</si>
  <si>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</si>
  <si>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</si>
  <si>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</si>
  <si>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</si>
  <si>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</si>
  <si>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</si>
  <si>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</si>
  <si>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</si>
  <si>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</si>
  <si>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</si>
  <si>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</si>
  <si>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</si>
  <si>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</si>
  <si>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</si>
  <si>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</si>
  <si>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</si>
  <si>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</si>
  <si>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</si>
  <si>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</si>
  <si>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</si>
  <si>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</si>
  <si>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</si>
  <si>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</si>
  <si>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</si>
  <si>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</si>
  <si>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</si>
  <si>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</si>
  <si>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</si>
  <si>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</si>
  <si>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</si>
  <si>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</si>
  <si>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</si>
  <si>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</si>
  <si>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</si>
  <si>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</si>
  <si>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</si>
  <si>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</si>
  <si>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</si>
  <si>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</si>
  <si>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</si>
  <si>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</si>
  <si>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</si>
  <si>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</si>
  <si>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</si>
  <si>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</si>
  <si>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</si>
  <si>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</si>
  <si>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</si>
  <si>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</si>
  <si>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</si>
  <si>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</si>
  <si>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</si>
  <si>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</si>
  <si>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</si>
  <si>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</si>
  <si>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</si>
  <si>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</si>
  <si>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</si>
  <si>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</si>
  <si>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</si>
  <si>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</si>
  <si>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</si>
  <si>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</si>
  <si>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</si>
  <si>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</si>
  <si>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</si>
  <si>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</si>
  <si>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</si>
  <si>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</si>
  <si>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</si>
  <si>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</si>
  <si>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</si>
  <si>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</si>
  <si>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</si>
  <si>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</si>
  <si>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</si>
  <si>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</si>
  <si>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</si>
  <si>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</si>
  <si>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</si>
  <si>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</si>
  <si>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</si>
  <si>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</si>
  <si>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</si>
  <si>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</si>
  <si>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</si>
  <si>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</si>
  <si>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</si>
  <si>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</si>
  <si>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</si>
  <si>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</si>
  <si>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</si>
  <si>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</si>
  <si>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</si>
  <si>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</si>
  <si>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</si>
  <si>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</si>
  <si>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</si>
  <si>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</si>
  <si>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</si>
  <si>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</si>
  <si>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</si>
  <si>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</si>
  <si>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</si>
  <si>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</si>
  <si>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</si>
  <si>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</si>
  <si>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</si>
  <si>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</si>
  <si>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</si>
  <si>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</si>
  <si>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</si>
  <si>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</si>
  <si>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</si>
  <si>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</si>
  <si>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</si>
  <si>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</si>
  <si>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</si>
  <si>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</si>
  <si>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</si>
  <si>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</si>
  <si>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</si>
  <si>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</si>
  <si>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</si>
  <si>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</si>
  <si>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</si>
  <si>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</si>
  <si>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</si>
  <si>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</si>
  <si>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</si>
  <si>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</si>
  <si>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</si>
  <si>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</si>
  <si>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</si>
  <si>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</si>
  <si>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</si>
  <si>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</si>
  <si>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</si>
  <si>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</si>
  <si>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</si>
  <si>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</si>
  <si>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</si>
  <si>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</si>
  <si>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</si>
  <si>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</si>
  <si>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</si>
  <si>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</si>
  <si>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</si>
  <si>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</si>
  <si>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</si>
  <si>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</si>
  <si>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</si>
  <si>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</si>
  <si>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</si>
  <si>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</si>
  <si>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</si>
  <si>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</si>
  <si>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</si>
  <si>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</si>
  <si>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</si>
  <si>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</si>
  <si>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</si>
  <si>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</si>
  <si>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</si>
  <si>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</si>
  <si>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</si>
  <si>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</si>
  <si>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</si>
  <si>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</si>
  <si>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</si>
  <si>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</si>
  <si>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</si>
  <si>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</si>
  <si>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</si>
  <si>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</si>
  <si>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</si>
  <si>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</si>
  <si>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</si>
  <si>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</si>
  <si>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</si>
  <si>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</si>
  <si>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</si>
  <si>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</si>
  <si>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</si>
  <si>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</si>
  <si>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</si>
  <si>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</si>
  <si>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</si>
  <si>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</si>
  <si>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</si>
  <si>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</si>
  <si>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</si>
  <si>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</si>
  <si>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</si>
  <si>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</si>
  <si>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</si>
  <si>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</si>
  <si>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</si>
  <si>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</si>
  <si>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</si>
  <si>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</si>
  <si>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</si>
  <si>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</si>
  <si>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</si>
  <si>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</si>
  <si>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</si>
  <si>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</si>
  <si>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</si>
  <si>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</si>
  <si>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</si>
  <si>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</si>
  <si>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</si>
  <si>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</si>
  <si>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</si>
  <si>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</si>
  <si>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</si>
  <si>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</si>
  <si>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</si>
  <si>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</si>
  <si>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</si>
  <si>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</si>
  <si>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</si>
  <si>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</si>
  <si>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</si>
  <si>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</si>
  <si>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</si>
  <si>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</si>
  <si>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</si>
  <si>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</si>
  <si>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</si>
  <si>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</si>
  <si>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</si>
  <si>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</si>
  <si>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</si>
  <si>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</si>
  <si>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</si>
  <si>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</si>
  <si>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</si>
  <si>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</si>
  <si>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</si>
  <si>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</si>
  <si>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</si>
  <si>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</si>
  <si>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</si>
  <si>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</si>
  <si>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</si>
  <si>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</si>
  <si>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</si>
  <si>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</si>
  <si>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</si>
  <si>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</si>
  <si>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</si>
  <si>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</si>
  <si>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</si>
  <si>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</si>
  <si>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</si>
  <si>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</si>
  <si>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</si>
  <si>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</si>
  <si>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</si>
  <si>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</si>
  <si>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</si>
  <si>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</si>
  <si>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</si>
  <si>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</si>
  <si>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</si>
  <si>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</si>
  <si>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</si>
  <si>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</si>
  <si>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</si>
  <si>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</si>
  <si>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</si>
  <si>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</si>
  <si>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</si>
  <si>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</si>
  <si>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</si>
  <si>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</si>
  <si>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</si>
  <si>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</si>
  <si>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</si>
  <si>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</si>
  <si>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</si>
  <si>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</si>
  <si>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</si>
  <si>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</si>
  <si>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</si>
  <si>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</si>
  <si>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</si>
  <si>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</si>
  <si>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</si>
  <si>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</si>
  <si>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</si>
  <si>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</si>
  <si>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</si>
  <si>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</si>
  <si>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</si>
  <si>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</si>
  <si>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</si>
  <si>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</si>
  <si>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</si>
  <si>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</si>
  <si>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</si>
  <si>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</si>
  <si>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</si>
  <si>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</si>
  <si>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</si>
  <si>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</si>
  <si>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</si>
  <si>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</si>
  <si>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</si>
  <si>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</si>
  <si>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</si>
  <si>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</si>
  <si>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</si>
  <si>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</si>
  <si>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</si>
  <si>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</si>
  <si>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</si>
  <si>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</si>
  <si>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</si>
  <si>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</si>
  <si>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</si>
  <si>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</si>
  <si>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</si>
  <si>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</si>
  <si>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</si>
  <si>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</si>
  <si>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</si>
  <si>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</si>
  <si>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</si>
  <si>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</si>
  <si>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</si>
  <si>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</si>
  <si>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</si>
  <si>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</si>
  <si>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</si>
  <si>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</si>
  <si>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</si>
  <si>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</si>
  <si>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</si>
  <si>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</si>
  <si>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</si>
  <si>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</si>
  <si>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</si>
  <si>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</si>
  <si>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</si>
  <si>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</si>
  <si>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</si>
  <si>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</si>
  <si>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</si>
  <si>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</si>
  <si>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</si>
  <si>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</si>
  <si>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</si>
  <si>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</si>
  <si>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</si>
  <si>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</si>
  <si>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</si>
  <si>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</si>
  <si>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</si>
  <si>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</si>
  <si>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</si>
  <si>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</si>
  <si>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</si>
  <si>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</si>
  <si>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</si>
  <si>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</si>
  <si>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</si>
  <si>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</si>
  <si>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</si>
  <si>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</si>
  <si>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</si>
  <si>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</si>
  <si>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</si>
  <si>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</si>
  <si>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</si>
  <si>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</si>
  <si>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</si>
  <si>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</si>
  <si>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</si>
  <si>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</si>
  <si>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</si>
  <si>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</si>
  <si>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</si>
  <si>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</si>
  <si>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</si>
  <si>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</si>
  <si>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</si>
  <si>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</si>
  <si>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</si>
  <si>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</si>
  <si>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</si>
  <si>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</si>
  <si>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</si>
  <si>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</si>
  <si>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</si>
  <si>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</si>
  <si>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</si>
  <si>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</si>
  <si>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</si>
  <si>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</si>
  <si>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</si>
  <si>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</si>
  <si>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</si>
  <si>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</si>
  <si>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</si>
  <si>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</si>
  <si>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</si>
  <si>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</si>
  <si>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</si>
  <si>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</si>
  <si>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</si>
  <si>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</si>
  <si>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</si>
  <si>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</si>
  <si>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</si>
  <si>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</si>
  <si>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</si>
  <si>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</si>
  <si>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</si>
  <si>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</si>
  <si>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</si>
  <si>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</si>
  <si>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</si>
  <si>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</si>
  <si>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</si>
  <si>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</si>
  <si>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</si>
  <si>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</si>
  <si>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</si>
  <si>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</si>
  <si>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</si>
  <si>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</si>
  <si>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</si>
  <si>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</si>
  <si>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</si>
  <si>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</si>
  <si>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</si>
  <si>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</si>
  <si>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</si>
  <si>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</si>
  <si>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</si>
  <si>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</si>
  <si>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</si>
  <si>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</si>
  <si>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</si>
  <si>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</si>
  <si>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</si>
  <si>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</si>
  <si>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</si>
  <si>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</si>
  <si>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</si>
  <si>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</si>
  <si>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</si>
  <si>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</si>
  <si>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</si>
  <si>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</si>
  <si>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</si>
  <si>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</si>
  <si>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</si>
  <si>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</si>
  <si>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</si>
  <si>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</si>
  <si>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</si>
  <si>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</si>
  <si>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</si>
  <si>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</si>
  <si>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</si>
  <si>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</si>
  <si>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</si>
  <si>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</si>
  <si>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</si>
  <si>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</si>
  <si>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</si>
  <si>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</si>
  <si>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</si>
  <si>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</si>
  <si>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</si>
  <si>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</si>
  <si>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</si>
  <si>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</si>
  <si>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</si>
  <si>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</si>
  <si>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</si>
  <si>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</si>
  <si>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</si>
  <si>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</si>
  <si>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</si>
  <si>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</si>
  <si>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</si>
  <si>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</si>
  <si>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</si>
  <si>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</si>
  <si>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</si>
  <si>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</si>
  <si>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</si>
  <si>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</si>
  <si>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</si>
  <si>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</si>
  <si>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</si>
  <si>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</si>
  <si>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</si>
  <si>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</si>
  <si>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</si>
  <si>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</si>
  <si>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</si>
  <si>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</si>
  <si>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</si>
  <si>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</si>
  <si>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</si>
  <si>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</si>
  <si>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</si>
  <si>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</si>
  <si>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</si>
  <si>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</si>
  <si>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</si>
  <si>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</si>
  <si>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</si>
  <si>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</si>
  <si>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</si>
  <si>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</si>
  <si>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</si>
  <si>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</si>
  <si>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</si>
  <si>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</si>
  <si>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</si>
  <si>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</si>
  <si>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</si>
  <si>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</si>
  <si>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</si>
  <si>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</si>
  <si>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</si>
  <si>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</si>
  <si>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</si>
  <si>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</si>
  <si>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</si>
  <si>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</si>
  <si>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</si>
  <si>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</si>
  <si>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</si>
  <si>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</si>
  <si>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</si>
  <si>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</si>
  <si>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</si>
  <si>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</si>
  <si>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</si>
  <si>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</si>
  <si>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</si>
  <si>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</si>
  <si>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</si>
  <si>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</si>
  <si>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</si>
  <si>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</si>
  <si>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</si>
  <si>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</si>
  <si>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</si>
  <si>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</si>
  <si>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</si>
  <si>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</si>
  <si>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</si>
  <si>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</si>
  <si>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</si>
  <si>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</si>
  <si>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</si>
  <si>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</si>
  <si>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</si>
  <si>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</si>
  <si>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</si>
  <si>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</si>
  <si>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</si>
  <si>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</si>
  <si>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</si>
  <si>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</si>
  <si>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</si>
  <si>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</si>
  <si>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</si>
  <si>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</si>
  <si>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</si>
  <si>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</si>
  <si>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</si>
  <si>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</si>
  <si>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</si>
  <si>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</si>
  <si>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</si>
  <si>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</si>
  <si>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</si>
  <si>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</si>
  <si>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</si>
  <si>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</si>
  <si>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</si>
  <si>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</si>
  <si>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</si>
  <si>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</si>
  <si>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</si>
  <si>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</si>
  <si>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</si>
  <si>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</si>
  <si>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</si>
  <si>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</si>
  <si>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</si>
  <si>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</si>
  <si>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</si>
  <si>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</si>
  <si>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</si>
  <si>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</si>
  <si>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</si>
  <si>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</si>
  <si>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</si>
  <si>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</si>
  <si>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</si>
  <si>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</si>
  <si>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</si>
  <si>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</si>
  <si>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</si>
  <si>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</si>
  <si>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</si>
  <si>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</si>
  <si>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</si>
  <si>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</si>
  <si>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</si>
  <si>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</si>
  <si>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</si>
  <si>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</si>
  <si>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</si>
  <si>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</si>
  <si>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</si>
  <si>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</si>
  <si>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</si>
  <si>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</si>
  <si>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</si>
  <si>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</si>
  <si>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</si>
  <si>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</si>
  <si>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</si>
  <si>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</si>
  <si>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</si>
  <si>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</si>
  <si>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</si>
  <si>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</si>
  <si>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</si>
  <si>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</si>
  <si>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</si>
  <si>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</si>
  <si>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</si>
  <si>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</si>
  <si>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</si>
  <si>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</si>
  <si>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</si>
  <si>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</si>
  <si>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</si>
  <si>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</si>
  <si>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</si>
  <si>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</si>
  <si>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</si>
  <si>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</si>
  <si>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</si>
  <si>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</si>
  <si>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</si>
  <si>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</si>
  <si>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</si>
  <si>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</si>
  <si>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</si>
  <si>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</si>
  <si>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</si>
  <si>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</si>
  <si>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</si>
  <si>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</si>
  <si>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</si>
  <si>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</si>
  <si>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</si>
  <si>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</si>
  <si>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</si>
  <si>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</si>
  <si>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</si>
  <si>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</si>
  <si>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</si>
  <si>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</si>
  <si>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</si>
  <si>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</si>
  <si>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</si>
  <si>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</si>
  <si>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</si>
  <si>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</si>
  <si>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</si>
  <si>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</si>
  <si>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</si>
  <si>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</si>
  <si>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</si>
  <si>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</si>
  <si>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</si>
  <si>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</si>
  <si>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</si>
  <si>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</si>
  <si>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</si>
  <si>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</si>
  <si>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</si>
  <si>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</si>
  <si>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</si>
  <si>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</si>
  <si>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</si>
  <si>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</si>
  <si>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</si>
  <si>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</si>
  <si>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</si>
  <si>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</si>
  <si>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</si>
  <si>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</si>
  <si>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</si>
  <si>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</si>
  <si>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</si>
  <si>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</si>
  <si>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</si>
  <si>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</si>
  <si>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</si>
  <si>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</si>
  <si>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</si>
  <si>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</si>
  <si>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</si>
  <si>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</si>
  <si>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</si>
  <si>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</si>
  <si>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</si>
  <si>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</si>
  <si>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</si>
  <si>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</si>
  <si>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</si>
  <si>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</si>
  <si>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</si>
  <si>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</si>
  <si>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</si>
  <si>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</si>
  <si>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</si>
  <si>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</si>
  <si>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</si>
  <si>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</si>
  <si>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</si>
  <si>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</si>
  <si>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</si>
  <si>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</si>
  <si>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</si>
  <si>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</si>
  <si>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</si>
  <si>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</si>
  <si>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</si>
  <si>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</si>
  <si>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</si>
  <si>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</si>
  <si>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</si>
  <si>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</si>
  <si>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</si>
  <si>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</si>
  <si>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</si>
  <si>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</si>
  <si>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</si>
  <si>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</si>
  <si>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</si>
  <si>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</si>
  <si>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</si>
  <si>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</si>
  <si>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</si>
  <si>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</si>
  <si>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</si>
  <si>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</si>
  <si>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</si>
  <si>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</si>
  <si>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</si>
  <si>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</si>
  <si>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</si>
  <si>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</si>
  <si>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</si>
  <si>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</si>
  <si>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</si>
  <si>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</si>
  <si>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</si>
  <si>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</si>
  <si>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</si>
  <si>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</si>
  <si>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</si>
  <si>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</si>
  <si>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</si>
  <si>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</si>
  <si>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</si>
  <si>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</si>
  <si>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</si>
  <si>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</si>
  <si>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</si>
  <si>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</si>
  <si>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</si>
  <si>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</si>
  <si>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</si>
  <si>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</si>
  <si>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</si>
  <si>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</si>
  <si>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</si>
  <si>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</si>
  <si>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</si>
  <si>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</si>
  <si>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</si>
  <si>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</si>
  <si>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</si>
  <si>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</si>
  <si>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</si>
  <si>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</si>
  <si>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</si>
  <si>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</si>
  <si>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</si>
  <si>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</si>
  <si>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</si>
  <si>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</si>
  <si>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</si>
  <si>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</si>
  <si>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</si>
  <si>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</si>
  <si>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</si>
  <si>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</si>
  <si>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</si>
  <si>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</si>
  <si>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</si>
  <si>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</si>
  <si>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</si>
  <si>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</si>
  <si>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</si>
  <si>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</si>
  <si>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</si>
  <si>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</si>
  <si>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</si>
  <si>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</si>
  <si>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</si>
  <si>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</si>
  <si>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</si>
  <si>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</si>
  <si>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</si>
  <si>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</si>
  <si>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</si>
  <si>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</si>
  <si>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</si>
  <si>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</si>
  <si>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</si>
  <si>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</si>
  <si>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</si>
  <si>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</si>
  <si>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</si>
  <si>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</si>
  <si>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</si>
  <si>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</si>
  <si>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</si>
  <si>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</si>
  <si>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</si>
  <si>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</si>
  <si>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</si>
  <si>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</si>
  <si>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</si>
  <si>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</si>
  <si>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</si>
  <si>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</si>
  <si>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</si>
  <si>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</si>
  <si>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</si>
  <si>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</si>
  <si>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</si>
  <si>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</si>
  <si>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</si>
  <si>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</si>
  <si>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</si>
  <si>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</si>
  <si>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</si>
  <si>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</si>
  <si>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</si>
  <si>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</si>
  <si>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</si>
  <si>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</si>
  <si>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</si>
  <si>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</si>
  <si>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</si>
  <si>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</si>
  <si>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</si>
  <si>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</si>
  <si>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</si>
  <si>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</si>
  <si>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</si>
  <si>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</si>
  <si>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</si>
  <si>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</si>
  <si>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</si>
  <si>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</si>
  <si>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</si>
  <si>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</si>
  <si>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</si>
  <si>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</si>
  <si>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</si>
  <si>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</si>
  <si>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</si>
  <si>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</si>
  <si>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</si>
  <si>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</si>
  <si>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</si>
  <si>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</si>
  <si>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</si>
  <si>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</si>
  <si>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</si>
  <si>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</si>
  <si>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</si>
  <si>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</si>
  <si>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</si>
  <si>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</si>
  <si>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</si>
  <si>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</si>
  <si>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</si>
  <si>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</si>
  <si>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</si>
  <si>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</si>
  <si>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</si>
  <si>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</si>
  <si>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</si>
  <si>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</si>
  <si>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</si>
  <si>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</si>
  <si>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</si>
  <si>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</si>
  <si>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</si>
  <si>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</si>
  <si>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</si>
  <si>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</si>
  <si>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</si>
  <si>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</si>
  <si>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</si>
  <si>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</si>
  <si>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</si>
  <si>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</si>
  <si>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</si>
  <si>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</si>
  <si>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</si>
  <si>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</si>
  <si>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</si>
  <si>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</si>
  <si>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</si>
  <si>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</si>
  <si>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</si>
  <si>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</si>
  <si>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</si>
  <si>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</si>
  <si>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</si>
  <si>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</si>
  <si>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</si>
  <si>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</si>
  <si>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</si>
  <si>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</si>
  <si>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</si>
  <si>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</si>
  <si>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</si>
  <si>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</si>
  <si>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</si>
  <si>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</si>
  <si>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</si>
  <si>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</si>
  <si>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</si>
  <si>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</si>
  <si>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</si>
  <si>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</si>
  <si>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</si>
  <si>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</si>
  <si>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</si>
  <si>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</si>
  <si>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</si>
  <si>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</si>
  <si>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</si>
  <si>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</si>
  <si>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</si>
  <si>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</si>
  <si>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</si>
  <si>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</si>
  <si>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</si>
  <si>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</si>
  <si>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</si>
  <si>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</si>
  <si>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</si>
  <si>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</si>
  <si>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</si>
  <si>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</si>
  <si>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</si>
  <si>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</si>
  <si>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</si>
  <si>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</si>
  <si>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</si>
  <si>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</si>
  <si>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</si>
  <si>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</si>
  <si>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</si>
  <si>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</si>
  <si>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</si>
  <si>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</si>
  <si>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</si>
  <si>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</si>
  <si>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</si>
  <si>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</si>
  <si>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</si>
  <si>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</si>
  <si>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</si>
  <si>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</si>
  <si>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</si>
  <si>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</si>
  <si>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</si>
  <si>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</si>
  <si>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</si>
  <si>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</si>
  <si>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</si>
  <si>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</si>
  <si>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</si>
  <si>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</si>
  <si>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</si>
  <si>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</si>
  <si>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</si>
  <si>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</si>
  <si>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</si>
  <si>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</si>
  <si>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</si>
  <si>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</si>
  <si>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</si>
  <si>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</si>
  <si>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</si>
  <si>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</si>
  <si>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</si>
  <si>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</si>
  <si>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</si>
  <si>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</si>
  <si>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</si>
  <si>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</si>
  <si>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</si>
  <si>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</si>
  <si>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</si>
  <si>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</si>
  <si>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</si>
  <si>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</si>
  <si>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</si>
  <si>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</si>
  <si>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</si>
  <si>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</si>
  <si>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</si>
  <si>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</si>
  <si>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</si>
  <si>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</si>
  <si>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</si>
  <si>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</si>
  <si>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</si>
  <si>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</si>
  <si>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</si>
  <si>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</si>
  <si>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</si>
  <si>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</si>
  <si>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</si>
  <si>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</si>
  <si>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</si>
  <si>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</si>
  <si>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</si>
  <si>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</si>
  <si>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</si>
  <si>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</si>
  <si>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</si>
  <si>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</si>
  <si>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</si>
  <si>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</si>
  <si>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</si>
  <si>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</si>
  <si>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</si>
  <si>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</si>
  <si>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</si>
  <si>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</si>
  <si>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</si>
  <si>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</si>
  <si>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</si>
  <si>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</si>
  <si>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</si>
  <si>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</si>
  <si>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</si>
  <si>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</si>
  <si>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</si>
  <si>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</si>
  <si>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</si>
  <si>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</si>
  <si>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</si>
  <si>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</si>
  <si>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</si>
  <si>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</si>
  <si>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</si>
  <si>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</si>
  <si>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</si>
  <si>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</si>
  <si>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</si>
  <si>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</si>
  <si>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</si>
  <si>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</si>
  <si>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</si>
  <si>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</si>
  <si>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</si>
  <si>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</si>
  <si>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</si>
  <si>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</si>
  <si>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</si>
  <si>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</si>
  <si>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</si>
  <si>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</si>
  <si>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</si>
  <si>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</si>
  <si>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</si>
  <si>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</si>
  <si>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</si>
  <si>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</si>
  <si>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</si>
  <si>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</si>
  <si>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</si>
  <si>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</si>
  <si>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</si>
  <si>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</si>
  <si>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</si>
  <si>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</si>
  <si>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</si>
  <si>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</si>
  <si>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</si>
  <si>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</si>
  <si>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</si>
  <si>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</si>
  <si>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</si>
  <si>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</si>
  <si>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</si>
  <si>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</si>
  <si>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</si>
  <si>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</si>
  <si>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</si>
  <si>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</si>
  <si>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</si>
  <si>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</si>
  <si>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</si>
  <si>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</si>
  <si>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</si>
  <si>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</si>
  <si>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</si>
  <si>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</si>
  <si>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</si>
  <si>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</si>
  <si>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</si>
  <si>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</si>
  <si>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</si>
  <si>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</si>
  <si>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</si>
  <si>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</si>
  <si>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</si>
  <si>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</si>
  <si>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</si>
  <si>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</si>
  <si>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</si>
  <si>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</si>
  <si>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</si>
  <si>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</si>
  <si>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</si>
  <si>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</si>
  <si>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</si>
  <si>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</si>
  <si>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</si>
  <si>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</si>
  <si>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</si>
  <si>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</si>
  <si>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</si>
  <si>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</si>
  <si>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</si>
  <si>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</si>
  <si>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</si>
  <si>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</si>
  <si>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</si>
  <si>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</si>
  <si>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</si>
  <si>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</si>
  <si>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</si>
  <si>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</si>
  <si>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</si>
  <si>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</si>
  <si>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</si>
  <si>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</si>
  <si>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</si>
  <si>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</si>
  <si>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</si>
  <si>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</si>
  <si>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</si>
  <si>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</si>
  <si>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</si>
  <si>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</si>
  <si>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</si>
  <si>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</si>
  <si>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</si>
  <si>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</si>
  <si>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</si>
  <si>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</si>
  <si>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</si>
  <si>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</si>
  <si>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</si>
  <si>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</si>
  <si>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</si>
  <si>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</si>
  <si>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</si>
  <si>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</si>
  <si>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</si>
  <si>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</si>
  <si>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</si>
  <si>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</si>
  <si>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</si>
  <si>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</si>
  <si>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</si>
  <si>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</si>
  <si>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</si>
  <si>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</si>
  <si>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</si>
  <si>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</si>
  <si>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</si>
  <si>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</si>
  <si>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</si>
  <si>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</si>
  <si>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</si>
  <si>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</si>
  <si>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</si>
  <si>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</si>
  <si>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</si>
  <si>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</si>
  <si>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</si>
  <si>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</si>
  <si>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</si>
  <si>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</si>
  <si>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</si>
  <si>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</si>
  <si>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</si>
  <si>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</si>
  <si>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</si>
  <si>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</si>
  <si>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</si>
  <si>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</si>
  <si>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</si>
  <si>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</si>
  <si>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</si>
  <si>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</si>
  <si>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</si>
  <si>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</si>
  <si>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</si>
  <si>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</si>
  <si>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</si>
  <si>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</si>
  <si>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</si>
  <si>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</si>
  <si>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</si>
  <si>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</si>
  <si>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</si>
  <si>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</si>
  <si>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</si>
  <si>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</si>
  <si>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</si>
  <si>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</si>
  <si>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</si>
  <si>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</si>
  <si>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</si>
  <si>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</si>
  <si>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</si>
  <si>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</si>
  <si>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</si>
  <si>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</si>
  <si>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</si>
  <si>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</si>
  <si>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</si>
  <si>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</si>
  <si>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</si>
  <si>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</si>
  <si>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</si>
  <si>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</si>
  <si>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</si>
  <si>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</si>
  <si>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</si>
  <si>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</si>
  <si>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</si>
  <si>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</si>
  <si>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</si>
  <si>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</si>
  <si>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</si>
  <si>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</si>
  <si>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</si>
  <si>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</si>
  <si>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</si>
  <si>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</si>
  <si>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</si>
  <si>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</si>
  <si>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</si>
  <si>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</si>
  <si>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</si>
  <si>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</si>
  <si>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</si>
  <si>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</si>
  <si>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</si>
  <si>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</si>
  <si>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</si>
  <si>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</si>
  <si>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</si>
  <si>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</si>
  <si>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</si>
  <si>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</si>
  <si>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</si>
  <si>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</si>
  <si>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</si>
  <si>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</si>
  <si>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</si>
  <si>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</si>
  <si>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</si>
  <si>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</si>
  <si>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</si>
  <si>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</si>
  <si>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</si>
  <si>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</si>
  <si>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</si>
  <si>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</si>
  <si>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</si>
  <si>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</si>
  <si>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</si>
  <si>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</si>
  <si>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</si>
  <si>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</si>
  <si>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</si>
  <si>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</si>
  <si>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</si>
  <si>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</si>
  <si>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</si>
  <si>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</si>
  <si>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</si>
  <si>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</si>
  <si>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</si>
  <si>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</si>
  <si>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</si>
  <si>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</si>
  <si>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</si>
  <si>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</si>
  <si>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</si>
  <si>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</si>
  <si>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</si>
  <si>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</si>
  <si>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</si>
  <si>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</si>
  <si>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</si>
  <si>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</si>
  <si>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</si>
  <si>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</si>
  <si>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</si>
  <si>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</si>
  <si>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</si>
  <si>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</si>
  <si>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</si>
  <si>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</si>
  <si>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</si>
  <si>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</si>
  <si>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</si>
  <si>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</si>
  <si>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</si>
  <si>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</si>
  <si>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</si>
  <si>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</si>
  <si>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</si>
  <si>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</si>
  <si>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</si>
  <si>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</si>
  <si>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</si>
  <si>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</si>
  <si>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</si>
  <si>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</si>
  <si>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</si>
  <si>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</si>
  <si>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</si>
  <si>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</si>
  <si>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</si>
  <si>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</si>
  <si>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</si>
  <si>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</si>
  <si>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</si>
  <si>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</si>
  <si>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</si>
  <si>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</si>
  <si>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</si>
  <si>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</si>
  <si>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</si>
  <si>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</si>
  <si>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</si>
  <si>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</si>
  <si>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</si>
  <si>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</si>
  <si>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</si>
  <si>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</si>
  <si>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</si>
  <si>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</si>
  <si>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</si>
  <si>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</si>
  <si>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</si>
  <si>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</si>
  <si>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</si>
  <si>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</si>
  <si>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</si>
  <si>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</si>
  <si>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</si>
  <si>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</si>
  <si>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</si>
  <si>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</si>
  <si>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</si>
  <si>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</si>
  <si>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</si>
  <si>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</si>
  <si>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</si>
  <si>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</si>
  <si>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</si>
  <si>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</si>
  <si>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</si>
  <si>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</si>
  <si>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</si>
  <si>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</si>
  <si>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</si>
  <si>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</si>
  <si>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</si>
  <si>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</si>
  <si>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</si>
  <si>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</si>
  <si>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</si>
  <si>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</si>
  <si>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</si>
  <si>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</si>
  <si>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</si>
  <si>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</si>
  <si>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</si>
  <si>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</si>
  <si>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</si>
  <si>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</si>
  <si>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</si>
  <si>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</si>
  <si>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</si>
  <si>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</si>
  <si>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</si>
  <si>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</si>
  <si>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</si>
  <si>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</si>
  <si>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</si>
  <si>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</si>
  <si>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</si>
  <si>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</si>
  <si>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</si>
  <si>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</si>
  <si>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</si>
  <si>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</si>
  <si>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</si>
  <si>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</si>
  <si>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</si>
  <si>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</si>
  <si>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</si>
  <si>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</si>
  <si>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</si>
  <si>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</si>
  <si>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</si>
  <si>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</si>
  <si>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</si>
  <si>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</si>
  <si>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</si>
  <si>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</si>
  <si>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</si>
  <si>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</si>
  <si>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</si>
  <si>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</si>
  <si>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</si>
  <si>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</si>
  <si>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</si>
  <si>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</si>
  <si>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</si>
  <si>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</si>
  <si>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</si>
  <si>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</si>
  <si>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</si>
  <si>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</si>
  <si>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</si>
  <si>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</si>
  <si>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</si>
  <si>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</si>
  <si>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</si>
  <si>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</si>
  <si>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</si>
  <si>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</si>
  <si>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</si>
  <si>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</si>
  <si>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</si>
  <si>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</si>
  <si>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</si>
  <si>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</si>
  <si>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</si>
  <si>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</si>
  <si>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</si>
  <si>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</si>
  <si>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</si>
  <si>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</si>
  <si>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</si>
  <si>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</si>
  <si>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</si>
  <si>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</si>
  <si>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</si>
  <si>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</si>
  <si>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</si>
  <si>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</si>
  <si>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</si>
  <si>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</si>
  <si>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</si>
  <si>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</si>
  <si>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</si>
  <si>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</si>
  <si>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</si>
  <si>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</si>
  <si>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</si>
  <si>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</si>
  <si>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</si>
  <si>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</si>
  <si>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</si>
  <si>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</si>
  <si>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</si>
  <si>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</si>
  <si>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</si>
  <si>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</si>
  <si>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</si>
  <si>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</si>
  <si>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</si>
  <si>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</si>
  <si>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</si>
  <si>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</si>
  <si>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</si>
  <si>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</si>
  <si>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</si>
  <si>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</si>
  <si>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</si>
  <si>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</si>
  <si>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</si>
  <si>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</si>
  <si>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</si>
  <si>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</si>
  <si>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</si>
  <si>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</si>
  <si>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</si>
  <si>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</si>
  <si>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</si>
  <si>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</si>
  <si>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</si>
  <si>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</si>
  <si>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</si>
  <si>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</si>
  <si>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</si>
  <si>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</si>
  <si>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</si>
  <si>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</si>
  <si>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</si>
  <si>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</si>
  <si>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</si>
  <si>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</si>
  <si>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</si>
  <si>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</si>
  <si>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</si>
  <si>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</si>
  <si>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</si>
  <si>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</si>
  <si>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</si>
  <si>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</si>
  <si>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</si>
  <si>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</si>
  <si>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</si>
  <si>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</si>
  <si>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</si>
  <si>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</si>
  <si>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</si>
  <si>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</si>
  <si>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</si>
  <si>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</si>
  <si>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</si>
  <si>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</si>
  <si>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</si>
  <si>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</si>
  <si>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</si>
  <si>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</si>
  <si>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</si>
  <si>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</si>
  <si>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</si>
  <si>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</si>
  <si>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</si>
  <si>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</si>
  <si>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</si>
  <si>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</si>
  <si>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</si>
  <si>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</si>
  <si>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</si>
  <si>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</si>
  <si>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</si>
  <si>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</si>
  <si>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</si>
  <si>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</si>
  <si>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</si>
  <si>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</si>
  <si>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</si>
  <si>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</si>
  <si>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</si>
  <si>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</si>
  <si>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</si>
  <si>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</si>
  <si>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</si>
  <si>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</si>
  <si>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</si>
  <si>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</si>
  <si>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</si>
  <si>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</si>
  <si>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</si>
  <si>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</si>
  <si>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</si>
  <si>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</si>
  <si>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</si>
  <si>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</si>
  <si>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</si>
  <si>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</si>
  <si>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</si>
  <si>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</si>
  <si>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</si>
  <si>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</si>
  <si>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</si>
  <si>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</si>
  <si>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</si>
  <si>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</si>
  <si>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</si>
  <si>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</si>
  <si>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</si>
  <si>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</si>
  <si>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</si>
  <si>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</si>
  <si>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</si>
  <si>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</si>
  <si>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</si>
  <si>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</si>
  <si>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</si>
  <si>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</si>
  <si>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</si>
  <si>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</si>
  <si>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</si>
  <si>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</si>
  <si>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</si>
  <si>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</si>
  <si>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</si>
  <si>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</si>
  <si>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</si>
  <si>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</si>
  <si>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</si>
  <si>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</si>
  <si>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</si>
  <si>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</si>
  <si>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</si>
  <si>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</si>
  <si>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</si>
  <si>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</si>
  <si>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</si>
  <si>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</si>
  <si>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</si>
  <si>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</si>
  <si>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</si>
  <si>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</si>
  <si>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</si>
  <si>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</si>
  <si>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</si>
  <si>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</si>
  <si>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</si>
  <si>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</si>
  <si>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</si>
  <si>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</si>
  <si>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</si>
  <si>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</si>
  <si>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</si>
  <si>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</si>
  <si>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</si>
  <si>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</si>
  <si>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</si>
  <si>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</si>
  <si>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</si>
  <si>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</si>
  <si>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</si>
  <si>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</si>
  <si>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</si>
  <si>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</si>
  <si>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</si>
  <si>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</si>
  <si>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</si>
  <si>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</si>
  <si>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</si>
  <si>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</si>
  <si>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</si>
  <si>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</si>
  <si>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</si>
  <si>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</si>
  <si>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</si>
  <si>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</si>
  <si>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</si>
  <si>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</si>
  <si>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</si>
  <si>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</si>
  <si>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</si>
  <si>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</si>
  <si>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</si>
  <si>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</si>
  <si>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</si>
  <si>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</si>
  <si>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</si>
  <si>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</si>
  <si>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</si>
  <si>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</si>
  <si>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</si>
  <si>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</si>
  <si>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</si>
  <si>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</si>
  <si>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</si>
  <si>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</si>
  <si>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</si>
  <si>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</si>
  <si>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</si>
  <si>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</si>
  <si>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</si>
  <si>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</si>
  <si>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</si>
  <si>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</si>
  <si>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</si>
  <si>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</si>
  <si>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</si>
  <si>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</si>
  <si>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</si>
  <si>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</si>
  <si>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</si>
  <si>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</si>
  <si>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</si>
  <si>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</si>
  <si>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</si>
  <si>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</si>
  <si>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</si>
  <si>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</si>
  <si>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</si>
  <si>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</si>
  <si>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</si>
  <si>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</si>
  <si>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</si>
  <si>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</si>
  <si>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</si>
  <si>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</si>
  <si>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</si>
  <si>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</si>
  <si>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</si>
  <si>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</si>
  <si>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</si>
  <si>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</si>
  <si>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</si>
  <si>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</si>
  <si>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</si>
  <si>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</si>
  <si>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</si>
  <si>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</si>
  <si>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</si>
  <si>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</si>
  <si>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</si>
  <si>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</si>
  <si>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</si>
  <si>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</si>
  <si>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</si>
  <si>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</si>
  <si>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</si>
  <si>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</si>
  <si>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</si>
  <si>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</si>
  <si>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</si>
  <si>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</si>
  <si>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</si>
  <si>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</si>
  <si>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</si>
  <si>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</si>
  <si>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</si>
  <si>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</si>
  <si>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</si>
  <si>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</si>
  <si>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</si>
  <si>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</si>
  <si>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</si>
  <si>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</si>
  <si>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</si>
  <si>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</si>
  <si>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</si>
  <si>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</si>
  <si>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</si>
  <si>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</si>
  <si>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</si>
  <si>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</si>
  <si>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</si>
  <si>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</si>
  <si>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</si>
  <si>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</si>
  <si>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</si>
  <si>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</si>
  <si>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</si>
  <si>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</si>
  <si>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</si>
  <si>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</si>
  <si>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</si>
  <si>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</si>
  <si>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</si>
  <si>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</si>
  <si>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</si>
  <si>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</si>
  <si>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</si>
  <si>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</si>
  <si>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</si>
  <si>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</si>
  <si>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</si>
  <si>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</si>
  <si>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</si>
  <si>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</si>
  <si>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</si>
  <si>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</si>
  <si>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</si>
  <si>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</si>
  <si>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</si>
  <si>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</si>
  <si>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</si>
  <si>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</si>
  <si>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</si>
  <si>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</si>
  <si>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</si>
  <si>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</si>
  <si>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</si>
  <si>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</si>
  <si>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</si>
  <si>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</si>
  <si>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</si>
  <si>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</si>
  <si>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</si>
  <si>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</si>
  <si>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</si>
  <si>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</si>
  <si>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</si>
  <si>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</si>
  <si>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</si>
  <si>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</si>
  <si>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</si>
  <si>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</si>
  <si>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</si>
  <si>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</si>
  <si>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</si>
  <si>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</si>
  <si>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</si>
  <si>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</si>
  <si>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</si>
  <si>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</si>
  <si>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</si>
  <si>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</si>
  <si>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</si>
  <si>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</si>
  <si>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</si>
  <si>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</si>
  <si>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</si>
  <si>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</si>
  <si>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</si>
  <si>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</si>
  <si>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</si>
  <si>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</si>
  <si>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</si>
  <si>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</si>
  <si>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</si>
  <si>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</si>
  <si>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</si>
  <si>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</si>
  <si>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</si>
  <si>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</si>
  <si>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</si>
  <si>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</si>
  <si>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</si>
  <si>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</si>
  <si>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</si>
  <si>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</si>
  <si>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</si>
  <si>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</si>
  <si>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</si>
  <si>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</si>
  <si>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</si>
  <si>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</si>
  <si>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</si>
  <si>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</si>
  <si>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</si>
  <si>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</si>
  <si>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</si>
  <si>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</si>
  <si>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</si>
  <si>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</si>
  <si>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</si>
  <si>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</si>
  <si>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</si>
  <si>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</si>
  <si>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</si>
  <si>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</si>
  <si>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</si>
  <si>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</si>
  <si>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</si>
  <si>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</si>
  <si>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</si>
  <si>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</si>
  <si>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</si>
  <si>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</si>
  <si>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</si>
  <si>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</si>
  <si>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</si>
  <si>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</si>
  <si>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</si>
  <si>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</si>
  <si>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</si>
  <si>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</si>
  <si>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</si>
  <si>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</si>
  <si>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</si>
  <si>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</si>
  <si>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</si>
  <si>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</si>
  <si>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</si>
  <si>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</si>
  <si>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</si>
  <si>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</si>
  <si>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</si>
  <si>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</si>
  <si>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</si>
  <si>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</si>
  <si>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</si>
  <si>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</si>
  <si>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</si>
  <si>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</si>
  <si>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</si>
  <si>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</si>
  <si>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</si>
  <si>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</si>
  <si>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</si>
  <si>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</si>
  <si>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</si>
  <si>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</si>
  <si>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</si>
  <si>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</si>
  <si>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</si>
  <si>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</si>
  <si>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</si>
  <si>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</si>
  <si>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</si>
  <si>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</si>
  <si>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</si>
  <si>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</si>
  <si>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</si>
  <si>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</si>
  <si>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</si>
  <si>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</si>
  <si>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</si>
  <si>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</si>
  <si>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</si>
  <si>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</si>
  <si>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</si>
  <si>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</si>
  <si>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</si>
  <si>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</si>
  <si>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</si>
  <si>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</si>
  <si>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</si>
  <si>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</si>
  <si>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</si>
  <si>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</si>
  <si>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</si>
  <si>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</si>
  <si>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</si>
  <si>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</si>
  <si>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</si>
  <si>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</si>
  <si>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</si>
  <si>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</si>
  <si>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</si>
  <si>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</si>
  <si>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</si>
  <si>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</si>
  <si>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</si>
  <si>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</si>
  <si>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</si>
  <si>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</si>
  <si>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</si>
  <si>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</si>
  <si>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</si>
  <si>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</si>
  <si>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</si>
  <si>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</si>
  <si>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</si>
  <si>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</si>
  <si>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</si>
  <si>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</si>
  <si>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</si>
  <si>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</si>
  <si>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</si>
  <si>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</si>
  <si>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</si>
  <si>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</si>
  <si>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</si>
  <si>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</si>
  <si>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</si>
  <si>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</si>
  <si>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</si>
  <si>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</si>
  <si>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</si>
  <si>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</si>
  <si>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</si>
  <si>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</si>
  <si>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</si>
  <si>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</si>
  <si>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</si>
  <si>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</si>
  <si>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</si>
  <si>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</si>
  <si>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</si>
  <si>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</si>
  <si>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</si>
  <si>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</si>
  <si>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</si>
  <si>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</si>
  <si>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</si>
  <si>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</si>
  <si>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</si>
  <si>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</si>
  <si>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</si>
  <si>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</si>
  <si>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</si>
  <si>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</si>
  <si>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</si>
  <si>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</si>
  <si>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</si>
  <si>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</si>
  <si>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</si>
  <si>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</si>
  <si>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</si>
  <si>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</si>
  <si>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</si>
  <si>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</si>
  <si>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</si>
  <si>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</si>
  <si>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</si>
  <si>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</si>
  <si>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</si>
  <si>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</si>
  <si>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</si>
  <si>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</si>
  <si>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</si>
  <si>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</si>
  <si>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</si>
  <si>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</si>
  <si>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</si>
  <si>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</si>
  <si>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</si>
  <si>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</si>
  <si>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</si>
  <si>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</si>
  <si>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</si>
  <si>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</si>
  <si>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</si>
  <si>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</si>
  <si>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</si>
  <si>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</si>
  <si>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</si>
  <si>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</si>
  <si>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</si>
  <si>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</si>
  <si>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</si>
  <si>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</si>
  <si>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</si>
  <si>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</si>
  <si>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</si>
  <si>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</si>
  <si>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</si>
  <si>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</si>
  <si>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</si>
  <si>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</si>
  <si>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</si>
  <si>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</si>
  <si>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</si>
  <si>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</si>
  <si>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</si>
  <si>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</si>
  <si>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</si>
  <si>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</si>
  <si>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</si>
  <si>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</si>
  <si>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</si>
  <si>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</si>
  <si>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</si>
  <si>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</si>
  <si>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</si>
  <si>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</si>
  <si>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</si>
  <si>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</si>
  <si>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</si>
  <si>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</si>
  <si>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</si>
  <si>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</si>
  <si>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</si>
  <si>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</si>
  <si>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</si>
  <si>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</si>
  <si>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</si>
  <si>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</si>
  <si>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</si>
  <si>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</si>
  <si>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</si>
  <si>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</si>
  <si>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</si>
  <si>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</si>
  <si>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</si>
  <si>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</si>
  <si>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</si>
  <si>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</si>
  <si>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</si>
  <si>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</si>
  <si>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</si>
  <si>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</si>
  <si>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</si>
  <si>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</si>
  <si>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</si>
  <si>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</si>
  <si>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</si>
  <si>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</si>
  <si>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</si>
  <si>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</si>
  <si>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</si>
  <si>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</si>
  <si>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</si>
  <si>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</si>
  <si>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</si>
  <si>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</si>
  <si>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</si>
  <si>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</si>
  <si>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</si>
  <si>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</si>
  <si>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</si>
  <si>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</si>
  <si>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</si>
  <si>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</si>
  <si>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</si>
  <si>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</si>
  <si>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</si>
  <si>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</si>
  <si>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</si>
  <si>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</si>
  <si>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</si>
  <si>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</si>
  <si>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</si>
  <si>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</si>
  <si>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</si>
  <si>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</si>
  <si>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</si>
  <si>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</si>
  <si>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</si>
  <si>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</si>
  <si>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</si>
  <si>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</si>
  <si>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</si>
  <si>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</si>
  <si>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</si>
  <si>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</si>
  <si>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</si>
  <si>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</si>
  <si>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</si>
  <si>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</si>
  <si>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</si>
  <si>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</si>
  <si>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</si>
  <si>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</si>
  <si>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</si>
  <si>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</si>
  <si>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</si>
  <si>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</si>
  <si>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</si>
  <si>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</si>
  <si>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</si>
  <si>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</si>
  <si>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</si>
  <si>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</si>
  <si>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</si>
  <si>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</si>
  <si>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</si>
  <si>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</si>
  <si>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</si>
  <si>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</si>
  <si>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</si>
  <si>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</si>
  <si>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</si>
  <si>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</si>
  <si>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</si>
  <si>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</si>
  <si>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</si>
  <si>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</si>
  <si>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</si>
  <si>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</si>
  <si>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</si>
  <si>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</si>
  <si>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</si>
  <si>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</si>
  <si>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</si>
  <si>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</si>
  <si>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</si>
  <si>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</si>
  <si>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</si>
  <si>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</si>
  <si>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</si>
  <si>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</si>
  <si>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</si>
  <si>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</si>
  <si>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</si>
  <si>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</si>
  <si>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</si>
  <si>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</si>
  <si>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</si>
  <si>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</si>
  <si>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</si>
  <si>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</si>
  <si>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</si>
  <si>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</si>
  <si>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</si>
  <si>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</si>
  <si>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</si>
  <si>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</si>
  <si>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</si>
  <si>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</si>
  <si>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</si>
  <si>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</si>
  <si>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</si>
  <si>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</si>
  <si>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</si>
  <si>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</si>
  <si>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</si>
  <si>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</si>
  <si>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</si>
  <si>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</si>
  <si>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</si>
  <si>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</si>
  <si>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</si>
  <si>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</si>
  <si>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</si>
  <si>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</si>
  <si>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</si>
  <si>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</si>
  <si>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</si>
  <si>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</si>
  <si>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</si>
  <si>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</si>
  <si>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</si>
  <si>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</si>
  <si>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</si>
  <si>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</si>
  <si>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</si>
  <si>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</si>
  <si>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</si>
  <si>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</si>
  <si>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</si>
  <si>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</si>
  <si>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</si>
  <si>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</si>
  <si>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</si>
  <si>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</si>
  <si>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</si>
  <si>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</si>
  <si>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</si>
  <si>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</si>
  <si>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</si>
  <si>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</si>
  <si>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</si>
  <si>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</si>
  <si>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</si>
  <si>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</si>
  <si>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</si>
  <si>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</si>
  <si>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</si>
  <si>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</si>
  <si>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</si>
  <si>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</si>
  <si>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</si>
  <si>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</si>
  <si>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</si>
  <si>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</si>
  <si>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</si>
  <si>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</si>
  <si>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</si>
  <si>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</si>
  <si>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</si>
  <si>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</si>
  <si>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</si>
  <si>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</si>
  <si>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</si>
  <si>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</si>
  <si>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</si>
  <si>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</si>
  <si>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</si>
  <si>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</si>
  <si>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</si>
  <si>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</si>
  <si>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</si>
  <si>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</si>
  <si>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</si>
  <si>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</si>
  <si>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</si>
  <si>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</si>
  <si>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</si>
  <si>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</si>
  <si>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</si>
  <si>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</si>
  <si>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</si>
  <si>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</si>
  <si>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</si>
  <si>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</si>
  <si>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</si>
  <si>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</si>
  <si>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</si>
  <si>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</si>
  <si>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</si>
  <si>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</si>
  <si>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</si>
  <si>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</si>
  <si>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</si>
  <si>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</si>
  <si>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</si>
  <si>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</si>
  <si>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</si>
  <si>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</si>
  <si>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</si>
  <si>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</si>
  <si>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</si>
  <si>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</si>
  <si>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</si>
  <si>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</si>
  <si>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</si>
  <si>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</si>
  <si>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</si>
  <si>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</si>
  <si>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</si>
  <si>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</si>
  <si>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</si>
  <si>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</si>
  <si>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</si>
  <si>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</si>
  <si>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</si>
  <si>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</si>
  <si>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</si>
  <si>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</si>
  <si>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</si>
  <si>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</si>
  <si>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</si>
  <si>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</si>
  <si>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</si>
  <si>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</si>
  <si>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</si>
  <si>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</si>
  <si>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</si>
  <si>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</si>
  <si>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</si>
  <si>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</si>
  <si>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</si>
  <si>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</si>
  <si>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</si>
  <si>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</si>
  <si>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</si>
  <si>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</si>
  <si>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</si>
  <si>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</si>
  <si>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</si>
  <si>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</si>
  <si>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</si>
  <si>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</si>
  <si>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</si>
  <si>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</si>
  <si>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</si>
  <si>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</si>
  <si>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</si>
  <si>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</si>
  <si>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</si>
  <si>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</si>
  <si>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</si>
  <si>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</si>
  <si>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</si>
  <si>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</si>
  <si>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</si>
  <si>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</si>
  <si>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</si>
  <si>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</si>
  <si>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</si>
  <si>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</si>
  <si>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</si>
  <si>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</si>
  <si>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</si>
  <si>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</si>
  <si>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</si>
  <si>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</si>
  <si>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</si>
  <si>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</si>
  <si>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</si>
  <si>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</si>
  <si>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</si>
  <si>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</si>
  <si>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</si>
  <si>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</si>
  <si>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</si>
  <si>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</si>
  <si>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</si>
  <si>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</si>
  <si>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</si>
  <si>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</si>
  <si>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</si>
  <si>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</si>
  <si>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</si>
  <si>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</si>
  <si>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</si>
  <si>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</si>
  <si>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</si>
  <si>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</si>
  <si>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</si>
  <si>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</si>
  <si>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</si>
  <si>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</si>
  <si>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</si>
  <si>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</si>
  <si>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</si>
  <si>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</si>
  <si>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</si>
  <si>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</si>
  <si>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</si>
  <si>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</si>
  <si>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</si>
  <si>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</si>
  <si>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</si>
  <si>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</si>
  <si>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</si>
  <si>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</si>
  <si>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</si>
  <si>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</si>
  <si>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</si>
  <si>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</si>
  <si>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</si>
  <si>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</si>
  <si>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</si>
  <si>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</si>
  <si>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</si>
  <si>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</si>
  <si>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</si>
  <si>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</si>
  <si>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</si>
  <si>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</si>
  <si>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</si>
  <si>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</si>
  <si>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</si>
  <si>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</si>
  <si>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</si>
  <si>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</si>
  <si>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</si>
  <si>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</si>
  <si>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</si>
  <si>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</si>
  <si>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</si>
  <si>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</si>
  <si>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</si>
  <si>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</si>
  <si>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</si>
  <si>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</si>
  <si>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</si>
  <si>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</si>
  <si>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</si>
  <si>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</si>
  <si>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</si>
  <si>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</si>
  <si>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</si>
  <si>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</si>
  <si>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</si>
  <si>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</si>
  <si>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</si>
  <si>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</si>
  <si>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</si>
  <si>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</si>
  <si>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</si>
  <si>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</si>
  <si>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</si>
  <si>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</si>
  <si>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</si>
  <si>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</si>
  <si>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</si>
  <si>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</si>
  <si>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</si>
  <si>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</si>
  <si>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</si>
  <si>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</si>
  <si>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</si>
  <si>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</si>
  <si>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</si>
  <si>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</si>
  <si>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</si>
  <si>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</si>
  <si>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</si>
  <si>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</si>
  <si>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</si>
  <si>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</si>
  <si>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</si>
  <si>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</si>
  <si>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</si>
  <si>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</si>
  <si>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</si>
  <si>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</si>
  <si>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</si>
  <si>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</si>
  <si>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</si>
  <si>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</si>
  <si>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</si>
  <si>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</si>
  <si>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</si>
  <si>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</si>
  <si>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</si>
  <si>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</si>
  <si>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</si>
  <si>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</si>
  <si>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</si>
  <si>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</si>
  <si>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</si>
  <si>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</si>
  <si>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</si>
  <si>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</si>
  <si>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</si>
  <si>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</si>
  <si>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</si>
  <si>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</si>
  <si>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</si>
  <si>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</si>
  <si>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</si>
  <si>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</si>
  <si>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</si>
  <si>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</si>
  <si>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</si>
  <si>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</si>
  <si>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</si>
  <si>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</si>
  <si>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</si>
  <si>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</si>
  <si>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</si>
  <si>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</si>
  <si>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</si>
  <si>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</si>
  <si>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</si>
  <si>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</si>
  <si>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</si>
  <si>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</si>
  <si>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</si>
  <si>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</si>
  <si>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</si>
  <si>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</si>
  <si>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</si>
  <si>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</si>
  <si>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</si>
  <si>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</si>
  <si>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</si>
  <si>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</si>
  <si>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</si>
  <si>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</si>
  <si>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</si>
  <si>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</si>
  <si>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</si>
  <si>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</si>
  <si>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</si>
  <si>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</si>
  <si>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</si>
  <si>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</si>
  <si>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</si>
  <si>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</si>
  <si>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</si>
  <si>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</si>
  <si>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</si>
  <si>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</si>
  <si>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</si>
  <si>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</si>
  <si>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</si>
  <si>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</si>
  <si>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</si>
  <si>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</si>
  <si>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</si>
  <si>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</si>
  <si>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</si>
  <si>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</si>
  <si>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</si>
  <si>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</si>
  <si>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</si>
  <si>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</si>
  <si>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</si>
  <si>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</si>
  <si>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</si>
  <si>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</si>
  <si>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</si>
  <si>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</si>
  <si>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</si>
  <si>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</si>
  <si>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</si>
  <si>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</si>
  <si>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</si>
  <si>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</si>
  <si>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</si>
  <si>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</si>
  <si>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</si>
  <si>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</si>
  <si>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</si>
  <si>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</si>
  <si>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</si>
  <si>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</si>
  <si>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</si>
  <si>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</si>
  <si>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</si>
  <si>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</si>
  <si>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</si>
  <si>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</si>
  <si>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</si>
  <si>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</si>
  <si>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</si>
  <si>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</si>
  <si>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</si>
  <si>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</si>
  <si>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</si>
  <si>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</si>
  <si>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</si>
  <si>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</si>
  <si>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</si>
  <si>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</si>
  <si>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</si>
  <si>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</si>
  <si>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</si>
  <si>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</si>
  <si>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</si>
  <si>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</si>
  <si>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</si>
  <si>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</si>
  <si>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</si>
  <si>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</si>
  <si>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</si>
  <si>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</si>
  <si>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</si>
  <si>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</si>
  <si>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</si>
  <si>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</si>
  <si>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</si>
  <si>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</si>
  <si>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</si>
  <si>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</si>
  <si>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</si>
  <si>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</si>
  <si>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</si>
  <si>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</si>
  <si>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</si>
  <si>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</si>
  <si>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</si>
  <si>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</si>
  <si>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</si>
  <si>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</si>
  <si>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</si>
  <si>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</si>
  <si>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</si>
  <si>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</si>
  <si>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</si>
  <si>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</si>
  <si>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</si>
  <si>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</si>
  <si>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</si>
  <si>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</si>
  <si>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</si>
  <si>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</si>
  <si>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</si>
  <si>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</si>
  <si>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</si>
  <si>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</si>
  <si>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</si>
  <si>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</si>
  <si>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</si>
  <si>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</si>
  <si>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</si>
  <si>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</si>
  <si>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</si>
  <si>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</si>
  <si>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</si>
  <si>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</si>
  <si>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</si>
  <si>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</si>
  <si>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</si>
  <si>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</si>
  <si>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</si>
  <si>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</si>
  <si>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</si>
  <si>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</si>
  <si>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</si>
  <si>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</si>
  <si>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</si>
  <si>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</si>
  <si>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</si>
  <si>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</si>
  <si>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</si>
  <si>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</si>
  <si>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</si>
  <si>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</si>
  <si>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</si>
  <si>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</si>
  <si>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</si>
  <si>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</si>
  <si>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</si>
  <si>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</si>
  <si>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</si>
  <si>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</si>
  <si>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</si>
  <si>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</si>
  <si>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</si>
  <si>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</si>
  <si>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</si>
  <si>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</si>
  <si>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</si>
  <si>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</si>
  <si>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</si>
  <si>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</si>
  <si>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</si>
  <si>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</si>
  <si>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</si>
  <si>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</si>
  <si>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</si>
  <si>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</si>
  <si>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</si>
  <si>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</si>
  <si>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</si>
  <si>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</si>
  <si>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</si>
  <si>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</si>
  <si>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</si>
  <si>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</si>
  <si>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</si>
  <si>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</si>
  <si>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</si>
  <si>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</si>
  <si>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</si>
  <si>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</si>
  <si>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</si>
  <si>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</si>
  <si>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</si>
  <si>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</si>
  <si>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</si>
  <si>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</si>
  <si>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</si>
  <si>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</si>
  <si>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</si>
  <si>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</si>
  <si>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</si>
  <si>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</si>
  <si>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</si>
  <si>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</si>
  <si>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</si>
  <si>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</si>
  <si>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</si>
  <si>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</si>
  <si>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</si>
  <si>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</si>
  <si>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</si>
  <si>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</si>
  <si>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</si>
  <si>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</si>
  <si>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</si>
  <si>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</si>
  <si>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</si>
  <si>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</si>
  <si>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</si>
  <si>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</si>
  <si>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</si>
  <si>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</si>
  <si>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</si>
  <si>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</si>
  <si>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</si>
  <si>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</si>
  <si>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</si>
  <si>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</si>
  <si>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</si>
  <si>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</si>
  <si>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</si>
  <si>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</si>
  <si>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</si>
  <si>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</si>
  <si>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</si>
  <si>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</si>
  <si>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</si>
  <si>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</si>
  <si>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</si>
  <si>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</si>
  <si>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</si>
  <si>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</si>
  <si>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</si>
  <si>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</si>
  <si>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</si>
  <si>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</si>
  <si>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</si>
  <si>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</si>
  <si>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</si>
  <si>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</si>
  <si>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</si>
  <si>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</si>
  <si>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</si>
  <si>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</si>
  <si>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</si>
  <si>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</si>
  <si>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</si>
  <si>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</si>
  <si>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</si>
  <si>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</si>
  <si>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</si>
  <si>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</si>
  <si>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</si>
  <si>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</si>
  <si>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</si>
  <si>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</si>
  <si>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</si>
  <si>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</si>
  <si>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</si>
  <si>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</si>
  <si>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</si>
  <si>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</si>
  <si>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</si>
  <si>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</si>
  <si>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</si>
  <si>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</si>
  <si>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</si>
  <si>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</si>
  <si>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</si>
  <si>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</si>
  <si>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</si>
  <si>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</si>
  <si>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</si>
  <si>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</si>
  <si>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</si>
  <si>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</si>
  <si>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</si>
  <si>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</si>
  <si>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</si>
  <si>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</si>
  <si>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</si>
  <si>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</si>
  <si>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</si>
  <si>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</si>
  <si>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</si>
  <si>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</si>
  <si>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</si>
  <si>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</si>
  <si>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</si>
  <si>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</si>
  <si>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</si>
  <si>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</si>
  <si>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</si>
  <si>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</si>
  <si>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</si>
  <si>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</si>
  <si>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</si>
  <si>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</si>
  <si>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</si>
  <si>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</si>
  <si>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</si>
  <si>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</si>
  <si>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</si>
  <si>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</si>
  <si>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</si>
  <si>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</si>
  <si>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</si>
  <si>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</si>
  <si>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</si>
  <si>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</si>
  <si>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</si>
  <si>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</si>
  <si>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</si>
  <si>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</si>
  <si>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</si>
  <si>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</si>
  <si>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</si>
  <si>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</si>
  <si>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</si>
  <si>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</si>
  <si>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</si>
  <si>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</si>
  <si>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</si>
  <si>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</si>
  <si>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</si>
  <si>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</si>
  <si>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</si>
  <si>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</si>
  <si>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</si>
  <si>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</si>
  <si>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</si>
  <si>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</si>
  <si>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</si>
  <si>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</si>
  <si>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</si>
  <si>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</si>
  <si>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</si>
  <si>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</si>
  <si>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</si>
  <si>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</si>
  <si>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</si>
  <si>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</si>
  <si>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</si>
  <si>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</si>
  <si>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</si>
  <si>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</si>
  <si>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</si>
  <si>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</si>
  <si>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</si>
  <si>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</si>
  <si>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</si>
  <si>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</si>
  <si>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</si>
  <si>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</si>
  <si>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</si>
  <si>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</si>
  <si>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</si>
  <si>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</si>
  <si>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</si>
  <si>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</si>
  <si>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</si>
  <si>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</si>
  <si>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</si>
  <si>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</si>
  <si>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</si>
  <si>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</si>
  <si>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</si>
  <si>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</si>
  <si>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</si>
  <si>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</si>
  <si>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</si>
  <si>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</si>
  <si>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</si>
  <si>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</si>
  <si>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</si>
  <si>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</si>
  <si>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</si>
  <si>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</si>
  <si>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</si>
  <si>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</si>
  <si>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</si>
  <si>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</si>
  <si>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</si>
  <si>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</si>
  <si>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</si>
  <si>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</si>
  <si>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</si>
  <si>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</si>
  <si>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</si>
  <si>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</si>
  <si>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</si>
  <si>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</si>
  <si>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</si>
  <si>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</si>
  <si>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</si>
  <si>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</si>
  <si>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</si>
  <si>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</si>
  <si>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</si>
  <si>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</si>
  <si>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</si>
  <si>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</si>
  <si>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</si>
  <si>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</si>
  <si>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</si>
  <si>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</si>
  <si>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</si>
  <si>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</si>
  <si>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</si>
  <si>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</si>
  <si>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</si>
  <si>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</si>
  <si>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</si>
  <si>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</si>
  <si>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</si>
  <si>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</si>
  <si>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</si>
  <si>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</si>
  <si>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</si>
  <si>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</si>
  <si>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</si>
  <si>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</si>
  <si>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</si>
  <si>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</si>
  <si>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</si>
  <si>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</si>
  <si>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</si>
  <si>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</si>
  <si>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</si>
  <si>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</si>
  <si>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</si>
  <si>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</si>
  <si>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</si>
  <si>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</si>
  <si>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</si>
  <si>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</si>
  <si>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</si>
  <si>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</si>
  <si>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</si>
  <si>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</si>
  <si>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</si>
  <si>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</si>
  <si>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</si>
  <si>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</si>
  <si>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</si>
  <si>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</si>
  <si>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</si>
  <si>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</si>
  <si>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</si>
  <si>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</si>
  <si>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</si>
  <si>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</si>
  <si>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</si>
  <si>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</si>
  <si>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</si>
  <si>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</si>
  <si>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</si>
  <si>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</si>
  <si>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</si>
  <si>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</si>
  <si>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</si>
  <si>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</si>
  <si>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</si>
  <si>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</si>
  <si>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</si>
  <si>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</si>
  <si>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</si>
  <si>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</si>
  <si>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</si>
  <si>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</si>
  <si>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</si>
  <si>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</si>
  <si>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</si>
  <si>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</si>
  <si>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</si>
  <si>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</si>
  <si>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</si>
  <si>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</si>
  <si>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</si>
  <si>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</si>
  <si>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</si>
  <si>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</si>
  <si>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</si>
  <si>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</si>
  <si>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</si>
  <si>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</si>
  <si>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</si>
  <si>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</si>
  <si>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</si>
  <si>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</si>
  <si>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</si>
  <si>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</si>
  <si>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</si>
  <si>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</si>
  <si>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</si>
  <si>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</si>
  <si>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</si>
  <si>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</si>
  <si>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</si>
  <si>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</si>
  <si>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</si>
  <si>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</si>
  <si>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</si>
  <si>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</si>
  <si>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</si>
  <si>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</si>
  <si>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</si>
  <si>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</si>
  <si>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</si>
  <si>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</si>
  <si>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</si>
  <si>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</si>
  <si>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</si>
  <si>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</si>
  <si>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</si>
  <si>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</si>
  <si>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</si>
  <si>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</si>
  <si>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</si>
  <si>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</si>
  <si>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</si>
  <si>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</si>
  <si>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</si>
  <si>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</si>
  <si>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</si>
  <si>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</si>
  <si>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</si>
  <si>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</si>
  <si>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</si>
  <si>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</si>
  <si>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</si>
  <si>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</si>
  <si>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</si>
  <si>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</si>
  <si>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</si>
  <si>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</si>
  <si>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</si>
  <si>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</si>
  <si>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</si>
  <si>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</si>
  <si>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</si>
  <si>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</si>
  <si>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</si>
  <si>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</si>
  <si>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</si>
  <si>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</si>
  <si>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</si>
  <si>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</si>
  <si>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</si>
  <si>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</si>
  <si>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</si>
  <si>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</si>
  <si>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</si>
  <si>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</si>
  <si>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</si>
  <si>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</si>
  <si>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</si>
  <si>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</si>
  <si>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</si>
  <si>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</si>
  <si>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</si>
  <si>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</si>
  <si>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</si>
  <si>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</si>
  <si>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</si>
  <si>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</si>
  <si>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</si>
  <si>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</si>
  <si>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</si>
  <si>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</si>
  <si>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</si>
  <si>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</si>
  <si>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</si>
  <si>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</si>
  <si>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</si>
  <si>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</si>
  <si>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</si>
  <si>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</si>
  <si>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</si>
  <si>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</si>
  <si>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</si>
  <si>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</si>
  <si>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</si>
  <si>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</si>
  <si>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</si>
  <si>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</si>
  <si>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</si>
  <si>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</si>
  <si>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</si>
  <si>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</si>
  <si>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</si>
  <si>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</si>
  <si>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</si>
  <si>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</si>
  <si>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</si>
  <si>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</si>
  <si>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</si>
  <si>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</si>
  <si>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</si>
  <si>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</si>
  <si>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</si>
  <si>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</si>
  <si>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</si>
  <si>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</si>
  <si>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</si>
  <si>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</si>
  <si>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</si>
  <si>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</si>
  <si>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</si>
  <si>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</si>
  <si>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</si>
  <si>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</si>
  <si>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</si>
  <si>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</si>
  <si>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</si>
  <si>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</si>
  <si>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</si>
  <si>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</si>
  <si>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</si>
  <si>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</si>
  <si>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</si>
  <si>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</si>
  <si>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</si>
  <si>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</si>
  <si>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</si>
  <si>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</si>
  <si>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</si>
  <si>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</si>
  <si>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</si>
  <si>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</si>
  <si>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</si>
  <si>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</si>
  <si>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</si>
  <si>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</si>
  <si>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</si>
  <si>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</si>
  <si>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</si>
  <si>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</si>
  <si>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</si>
  <si>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</si>
  <si>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</si>
  <si>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</si>
  <si>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</si>
  <si>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</si>
  <si>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</si>
  <si>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</si>
  <si>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</si>
  <si>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</si>
  <si>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</si>
  <si>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</si>
  <si>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</si>
  <si>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</si>
  <si>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</si>
  <si>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</si>
  <si>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</si>
  <si>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</si>
  <si>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</si>
  <si>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</si>
  <si>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</si>
  <si>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</si>
  <si>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</si>
  <si>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</si>
  <si>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</si>
  <si>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</si>
  <si>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</si>
  <si>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</si>
  <si>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</si>
  <si>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</si>
  <si>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</si>
  <si>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</si>
  <si>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</si>
  <si>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</si>
  <si>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</si>
  <si>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</si>
  <si>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</si>
  <si>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</si>
  <si>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</si>
  <si>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</si>
  <si>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</si>
  <si>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</si>
  <si>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</si>
  <si>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</si>
  <si>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</si>
  <si>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</si>
  <si>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</si>
  <si>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</si>
  <si>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</si>
  <si>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</si>
  <si>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</si>
  <si>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</si>
  <si>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</si>
  <si>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</si>
  <si>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</si>
  <si>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</si>
  <si>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</si>
  <si>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</si>
  <si>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</si>
  <si>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</si>
  <si>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</si>
  <si>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</si>
  <si>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</si>
  <si>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</si>
  <si>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</si>
  <si>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</si>
  <si>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</si>
  <si>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</si>
  <si>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</si>
  <si>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</si>
  <si>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</si>
  <si>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</si>
  <si>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</si>
  <si>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</si>
  <si>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</si>
  <si>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</si>
  <si>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</si>
  <si>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</si>
  <si>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</si>
  <si>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</si>
  <si>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</si>
  <si>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</si>
  <si>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</si>
  <si>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</si>
  <si>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</si>
  <si>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</si>
  <si>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</si>
  <si>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</si>
  <si>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</si>
  <si>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</si>
  <si>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</si>
  <si>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</si>
  <si>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</si>
  <si>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</si>
  <si>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</si>
  <si>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</si>
  <si>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</si>
  <si>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</si>
  <si>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</si>
  <si>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</si>
  <si>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</si>
  <si>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</si>
  <si>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</si>
  <si>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</si>
  <si>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</si>
  <si>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</si>
  <si>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</si>
  <si>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</si>
  <si>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</si>
  <si>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</si>
  <si>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</si>
  <si>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</si>
  <si>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</si>
  <si>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</si>
  <si>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</si>
  <si>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</si>
  <si>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</si>
  <si>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</si>
  <si>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</si>
  <si>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</si>
  <si>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</si>
  <si>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</si>
  <si>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</si>
  <si>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</si>
  <si>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</si>
  <si>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</si>
  <si>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</si>
  <si>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</si>
  <si>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</si>
  <si>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</si>
  <si>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</si>
  <si>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</si>
  <si>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</si>
  <si>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</si>
  <si>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</si>
  <si>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</si>
  <si>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</si>
  <si>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</si>
  <si>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</si>
  <si>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</si>
  <si>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</si>
  <si>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</si>
  <si>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</si>
  <si>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</si>
  <si>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</si>
  <si>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</si>
  <si>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</si>
  <si>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</si>
  <si>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</si>
  <si>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</si>
  <si>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</si>
  <si>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</si>
  <si>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</si>
  <si>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</si>
  <si>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</si>
  <si>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</si>
  <si>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</si>
  <si>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</si>
  <si>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</si>
  <si>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</si>
  <si>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</si>
  <si>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</si>
  <si>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</si>
  <si>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</si>
  <si>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</si>
  <si>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</si>
  <si>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</si>
  <si>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</si>
  <si>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</si>
  <si>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</si>
  <si>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</si>
  <si>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</si>
  <si>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</si>
  <si>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</si>
  <si>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</si>
  <si>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</si>
  <si>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</si>
  <si>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</si>
  <si>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</si>
  <si>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</si>
  <si>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</si>
  <si>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</si>
  <si>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</si>
  <si>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</si>
  <si>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</si>
  <si>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</si>
  <si>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</si>
  <si>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</si>
  <si>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</si>
  <si>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</si>
  <si>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</si>
  <si>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</si>
  <si>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</si>
  <si>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</si>
  <si>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</si>
  <si>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</si>
  <si>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</si>
  <si>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</si>
  <si>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</si>
  <si>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</si>
  <si>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</si>
  <si>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</si>
  <si>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</si>
  <si>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</si>
  <si>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</si>
  <si>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</si>
  <si>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</si>
  <si>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</si>
  <si>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</si>
  <si>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</si>
  <si>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</si>
  <si>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</si>
  <si>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</si>
  <si>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</si>
  <si>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</si>
  <si>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</si>
  <si>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</si>
  <si>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</si>
  <si>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</si>
  <si>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</si>
  <si>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</si>
  <si>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</si>
  <si>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</si>
  <si>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</si>
  <si>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</si>
  <si>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</si>
  <si>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</si>
  <si>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</si>
  <si>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</si>
  <si>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</si>
  <si>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</si>
  <si>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</si>
  <si>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</si>
  <si>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</si>
  <si>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</si>
  <si>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</si>
  <si>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</si>
  <si>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</si>
  <si>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</si>
  <si>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</si>
  <si>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</si>
  <si>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</si>
  <si>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</si>
  <si>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</si>
  <si>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</si>
  <si>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</si>
  <si>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</si>
  <si>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</si>
  <si>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</si>
  <si>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</si>
  <si>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</si>
  <si>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</si>
  <si>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</si>
  <si>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</si>
  <si>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</si>
  <si>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</si>
  <si>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</si>
  <si>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</si>
  <si>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</si>
  <si>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</si>
  <si>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</si>
  <si>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</si>
  <si>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</si>
  <si>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</si>
  <si>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</si>
  <si>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</si>
  <si>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</si>
  <si>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</si>
  <si>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</si>
  <si>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</si>
  <si>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</si>
  <si>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</si>
  <si>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</si>
  <si>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</si>
  <si>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</si>
  <si>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</si>
  <si>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</si>
  <si>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</si>
  <si>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</si>
  <si>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</si>
  <si>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</si>
  <si>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</si>
  <si>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</si>
  <si>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</si>
  <si>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</si>
  <si>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</si>
  <si>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</si>
  <si>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</si>
  <si>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</si>
  <si>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</si>
  <si>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</si>
  <si>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</si>
  <si>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</si>
  <si>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</si>
  <si>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</si>
  <si>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</si>
  <si>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</si>
  <si>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</si>
  <si>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</si>
  <si>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</si>
  <si>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</si>
  <si>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</si>
  <si>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</si>
  <si>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</si>
  <si>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</si>
  <si>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</si>
  <si>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</si>
  <si>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</si>
  <si>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</si>
  <si>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</si>
  <si>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</si>
  <si>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</si>
  <si>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</si>
  <si>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</si>
  <si>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</si>
  <si>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</si>
  <si>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</si>
  <si>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</si>
  <si>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</si>
  <si>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</si>
  <si>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</si>
  <si>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</si>
  <si>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</si>
  <si>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</si>
  <si>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</si>
  <si>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</si>
  <si>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</si>
  <si>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</si>
  <si>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</si>
  <si>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</si>
  <si>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</si>
  <si>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</si>
  <si>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</si>
  <si>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</si>
  <si>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</si>
  <si>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</si>
  <si>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</si>
  <si>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</si>
  <si>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</si>
  <si>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</si>
  <si>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</si>
  <si>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</si>
  <si>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</si>
  <si>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</si>
  <si>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</si>
  <si>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</si>
  <si>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</si>
  <si>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</si>
  <si>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</si>
  <si>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</si>
  <si>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</si>
  <si>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</si>
  <si>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</si>
  <si>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</si>
  <si>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</si>
  <si>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</si>
  <si>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</si>
  <si>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</si>
  <si>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</si>
  <si>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</si>
  <si>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</si>
  <si>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</si>
  <si>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</si>
  <si>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</si>
  <si>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</si>
  <si>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</si>
  <si>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</si>
  <si>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</si>
  <si>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</si>
  <si>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</si>
  <si>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</si>
  <si>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</si>
  <si>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</si>
  <si>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</si>
  <si>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</si>
  <si>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</si>
  <si>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</si>
  <si>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</si>
  <si>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</si>
  <si>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</si>
  <si>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</si>
  <si>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</si>
  <si>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</si>
  <si>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</si>
  <si>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</si>
  <si>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</si>
  <si>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</si>
  <si>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</si>
  <si>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</si>
  <si>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</si>
  <si>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</si>
  <si>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</si>
  <si>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</si>
  <si>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</si>
  <si>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</si>
  <si>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</si>
  <si>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</si>
  <si>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</si>
  <si>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</si>
  <si>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</si>
  <si>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</si>
  <si>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</si>
  <si>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</si>
  <si>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</si>
  <si>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</si>
  <si>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</si>
  <si>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</si>
  <si>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</si>
  <si>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</si>
  <si>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</si>
  <si>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</si>
  <si>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</si>
  <si>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</si>
  <si>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</si>
  <si>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</si>
  <si>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</si>
  <si>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</si>
  <si>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</si>
  <si>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</si>
  <si>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</si>
  <si>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</si>
  <si>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</si>
  <si>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</si>
  <si>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</si>
  <si>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</si>
  <si>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</si>
  <si>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</si>
  <si>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</si>
  <si>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</si>
  <si>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</si>
  <si>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</si>
  <si>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</si>
  <si>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</si>
  <si>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</si>
  <si>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</si>
  <si>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</si>
  <si>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</si>
  <si>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</si>
  <si>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</si>
  <si>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</si>
  <si>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</si>
  <si>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</si>
  <si>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</si>
  <si>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</si>
  <si>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</si>
  <si>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</si>
  <si>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</si>
  <si>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</si>
  <si>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</si>
  <si>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</si>
  <si>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</si>
  <si>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</si>
  <si>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</si>
  <si>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</si>
  <si>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</si>
  <si>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</si>
  <si>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</si>
  <si>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</si>
  <si>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</si>
  <si>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</si>
  <si>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</si>
  <si>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</si>
  <si>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</si>
  <si>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</si>
  <si>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</si>
  <si>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</si>
  <si>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</si>
  <si>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</si>
  <si>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</si>
  <si>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</si>
  <si>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</si>
  <si>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</si>
  <si>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</si>
  <si>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</si>
  <si>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</si>
  <si>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</si>
  <si>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</si>
  <si>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</si>
  <si>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</si>
  <si>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</si>
  <si>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</si>
  <si>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</si>
  <si>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</si>
  <si>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</si>
  <si>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</si>
  <si>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</si>
  <si>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</si>
  <si>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</si>
  <si>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</si>
  <si>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</si>
  <si>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</si>
  <si>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</si>
  <si>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</si>
  <si>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</si>
  <si>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</si>
  <si>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</si>
  <si>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</si>
  <si>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</si>
  <si>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</si>
  <si>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</si>
  <si>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</si>
  <si>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</si>
  <si>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</si>
  <si>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</si>
  <si>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</si>
  <si>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</si>
  <si>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</si>
  <si>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</si>
  <si>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</si>
  <si>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</si>
  <si>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</si>
  <si>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</si>
  <si>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</si>
  <si>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</si>
  <si>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</si>
  <si>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</si>
  <si>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</si>
  <si>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</si>
  <si>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</si>
  <si>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</si>
  <si>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</si>
  <si>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</si>
  <si>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</si>
  <si>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</si>
  <si>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</si>
  <si>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</si>
  <si>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</si>
  <si>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</si>
  <si>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</si>
  <si>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</si>
  <si>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</si>
  <si>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</si>
  <si>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</si>
  <si>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</si>
  <si>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</si>
  <si>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</si>
  <si>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</si>
  <si>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</si>
  <si>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</si>
  <si>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</si>
  <si>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</si>
  <si>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</si>
  <si>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</si>
  <si>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</si>
  <si>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</si>
  <si>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</si>
  <si>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</si>
  <si>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</si>
  <si>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</si>
  <si>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</si>
  <si>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</si>
  <si>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</si>
  <si>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</si>
  <si>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</si>
  <si>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</si>
  <si>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</si>
  <si>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</si>
  <si>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</si>
  <si>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</si>
  <si>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</si>
  <si>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</si>
  <si>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</si>
  <si>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</si>
  <si>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</si>
  <si>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</si>
  <si>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</si>
  <si>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</si>
  <si>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</si>
  <si>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</si>
  <si>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</si>
  <si>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</si>
  <si>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</si>
  <si>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</si>
  <si>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</si>
  <si>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</si>
  <si>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</si>
  <si>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</si>
  <si>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</si>
  <si>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</si>
  <si>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</si>
  <si>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</si>
  <si>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</si>
  <si>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</si>
  <si>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</si>
  <si>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</si>
  <si>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</si>
  <si>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</si>
  <si>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</si>
  <si>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</si>
  <si>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</si>
  <si>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</si>
  <si>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</si>
  <si>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</si>
  <si>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</si>
  <si>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</si>
  <si>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</si>
  <si>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</si>
  <si>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</si>
  <si>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</si>
  <si>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</si>
  <si>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</si>
  <si>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</si>
  <si>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</si>
  <si>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</si>
  <si>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</si>
  <si>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</si>
  <si>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</si>
  <si>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</si>
  <si>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</si>
  <si>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</si>
  <si>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</si>
  <si>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</si>
  <si>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</si>
  <si>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</si>
  <si>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</si>
  <si>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</si>
  <si>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</si>
  <si>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</si>
  <si>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</si>
  <si>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</si>
  <si>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</si>
  <si>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</si>
  <si>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</si>
  <si>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</si>
  <si>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</si>
  <si>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</si>
  <si>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</si>
  <si>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</si>
  <si>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</si>
  <si>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</si>
  <si>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</si>
  <si>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</si>
  <si>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</si>
  <si>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</si>
  <si>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</si>
  <si>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</si>
  <si>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</si>
  <si>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</si>
  <si>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</si>
  <si>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</si>
  <si>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</si>
  <si>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</si>
  <si>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</si>
  <si>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</si>
  <si>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</si>
  <si>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</si>
  <si>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</si>
  <si>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</si>
  <si>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</si>
  <si>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</si>
  <si>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</si>
  <si>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</si>
  <si>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</si>
  <si>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</si>
  <si>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</si>
  <si>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</si>
  <si>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</si>
  <si>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</si>
  <si>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</si>
  <si>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</si>
  <si>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</si>
  <si>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</si>
  <si>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</si>
  <si>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</si>
  <si>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</si>
  <si>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</si>
  <si>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</si>
  <si>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</si>
  <si>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</si>
  <si>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</si>
  <si>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</si>
  <si>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</si>
  <si>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</si>
  <si>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</si>
  <si>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</si>
  <si>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</si>
  <si>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</si>
  <si>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</si>
  <si>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</si>
  <si>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</si>
  <si>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</si>
  <si>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</si>
  <si>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</si>
  <si>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</si>
  <si>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</si>
  <si>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</si>
  <si>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</si>
  <si>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</si>
  <si>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</si>
  <si>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</si>
  <si>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</si>
  <si>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</si>
  <si>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</si>
  <si>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</si>
  <si>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</si>
  <si>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</si>
  <si>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</si>
  <si>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</si>
  <si>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</si>
  <si>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</si>
  <si>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</si>
  <si>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</si>
  <si>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</si>
  <si>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</si>
  <si>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</si>
  <si>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</si>
  <si>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</si>
  <si>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</si>
  <si>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</si>
  <si>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</si>
  <si>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</si>
  <si>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</si>
  <si>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</si>
  <si>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</si>
  <si>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</si>
  <si>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</si>
  <si>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</si>
  <si>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</si>
  <si>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</si>
  <si>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</si>
  <si>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</si>
  <si>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</si>
  <si>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</si>
  <si>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</si>
  <si>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</si>
  <si>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</si>
  <si>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</si>
  <si>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</si>
  <si>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</si>
  <si>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</si>
  <si>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</si>
  <si>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</si>
  <si>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</si>
  <si>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</si>
  <si>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</si>
  <si>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</si>
  <si>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</si>
  <si>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</si>
  <si>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</si>
  <si>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</si>
  <si>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</si>
  <si>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</si>
  <si>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</si>
  <si>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</si>
  <si>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</si>
  <si>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</si>
  <si>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</si>
  <si>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</si>
  <si>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</si>
  <si>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</si>
  <si>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</si>
  <si>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</si>
  <si>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</si>
  <si>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</si>
  <si>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</si>
  <si>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</si>
  <si>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</si>
  <si>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</si>
  <si>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</si>
  <si>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</si>
  <si>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</si>
  <si>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</si>
  <si>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</si>
  <si>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</si>
  <si>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</si>
  <si>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</si>
  <si>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</si>
  <si>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</si>
  <si>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</si>
  <si>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</si>
  <si>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</si>
  <si>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</si>
  <si>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</si>
  <si>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</si>
  <si>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</si>
  <si>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</si>
  <si>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</si>
  <si>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</si>
  <si>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</si>
  <si>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</si>
  <si>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</si>
  <si>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</si>
  <si>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</si>
  <si>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</si>
  <si>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</si>
  <si>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</si>
  <si>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</si>
  <si>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</si>
  <si>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</si>
  <si>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</si>
  <si>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</si>
  <si>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</si>
  <si>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</si>
  <si>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</si>
  <si>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</si>
  <si>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</si>
  <si>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</si>
  <si>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</si>
  <si>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</si>
  <si>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</si>
  <si>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</si>
  <si>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</si>
  <si>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</si>
  <si>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</si>
  <si>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</si>
  <si>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</si>
  <si>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</si>
  <si>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</si>
  <si>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</si>
  <si>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</si>
  <si>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</si>
  <si>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</si>
  <si>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</si>
  <si>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</si>
  <si>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</si>
  <si>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</si>
  <si>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</si>
  <si>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</si>
  <si>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</si>
  <si>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</si>
  <si>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</si>
  <si>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</si>
  <si>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</si>
  <si>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</si>
  <si>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</si>
  <si>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</si>
  <si>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</si>
  <si>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</si>
  <si>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</si>
  <si>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</si>
  <si>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</si>
  <si>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</si>
  <si>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</si>
  <si>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</si>
  <si>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</si>
  <si>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</si>
  <si>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</si>
  <si>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</si>
  <si>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</si>
  <si>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</si>
  <si>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</si>
  <si>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</si>
  <si>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</si>
  <si>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</si>
  <si>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</si>
  <si>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</si>
  <si>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</si>
  <si>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</si>
  <si>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</si>
  <si>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</si>
  <si>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</si>
  <si>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</si>
  <si>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</si>
  <si>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</si>
  <si>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</si>
  <si>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</si>
  <si>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</si>
  <si>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</si>
  <si>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</si>
  <si>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</si>
  <si>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</si>
  <si>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</si>
  <si>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</si>
  <si>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</si>
  <si>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</si>
  <si>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</si>
  <si>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</si>
  <si>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</si>
  <si>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</si>
  <si>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</si>
  <si>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</si>
  <si>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</si>
  <si>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</si>
  <si>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</si>
  <si>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</si>
  <si>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</si>
  <si>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</si>
  <si>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</si>
  <si>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</si>
  <si>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</si>
  <si>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</si>
  <si>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</si>
  <si>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</si>
  <si>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</si>
  <si>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</si>
  <si>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</si>
  <si>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</si>
  <si>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</si>
  <si>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</si>
  <si>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</si>
  <si>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</si>
  <si>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</si>
  <si>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</si>
  <si>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</si>
  <si>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</si>
  <si>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</si>
  <si>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</si>
  <si>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</si>
  <si>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</si>
  <si>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</si>
  <si>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</si>
  <si>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</si>
  <si>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</si>
  <si>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</si>
  <si>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</si>
  <si>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</si>
  <si>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</si>
  <si>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</si>
  <si>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</si>
  <si>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</si>
  <si>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</si>
  <si>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</si>
  <si>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</si>
  <si>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</si>
  <si>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</si>
  <si>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</si>
  <si>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</si>
  <si>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</si>
  <si>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</si>
  <si>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</si>
  <si>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</si>
  <si>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</si>
  <si>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</si>
  <si>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</si>
  <si>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</si>
  <si>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</si>
  <si>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</si>
  <si>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</si>
  <si>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</si>
  <si>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</si>
  <si>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</si>
  <si>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</si>
  <si>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</si>
  <si>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</si>
  <si>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</si>
  <si>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</si>
  <si>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</si>
  <si>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</si>
  <si>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</si>
  <si>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</si>
  <si>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</si>
  <si>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</si>
  <si>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</si>
  <si>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</si>
  <si>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</si>
  <si>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</si>
  <si>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</si>
  <si>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</si>
  <si>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</si>
  <si>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</si>
  <si>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</si>
  <si>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</si>
  <si>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</si>
  <si>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</si>
  <si>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</si>
  <si>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</si>
  <si>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</si>
  <si>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</si>
  <si>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</si>
  <si>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</si>
  <si>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</si>
  <si>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</si>
  <si>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</si>
  <si>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</si>
  <si>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</si>
  <si>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</si>
  <si>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</si>
  <si>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</si>
  <si>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</si>
  <si>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</si>
  <si>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</si>
  <si>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</si>
  <si>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</si>
  <si>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</si>
  <si>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</si>
  <si>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</si>
  <si>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</si>
  <si>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</si>
  <si>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</si>
  <si>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</si>
  <si>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</si>
  <si>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</si>
  <si>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</si>
  <si>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</si>
  <si>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</si>
  <si>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</si>
  <si>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</si>
  <si>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</si>
  <si>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</si>
  <si>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</si>
  <si>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</si>
  <si>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</si>
  <si>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</si>
  <si>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</si>
  <si>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</si>
  <si>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</si>
  <si>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</si>
  <si>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</si>
  <si>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</si>
  <si>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</si>
  <si>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</si>
  <si>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</si>
  <si>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</si>
  <si>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</si>
  <si>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</si>
  <si>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</si>
  <si>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</si>
  <si>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</si>
  <si>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</si>
  <si>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</si>
  <si>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</si>
  <si>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</si>
  <si>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</si>
  <si>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</si>
  <si>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</si>
  <si>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</si>
  <si>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</si>
  <si>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</si>
  <si>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</si>
  <si>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</si>
  <si>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</si>
  <si>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</si>
  <si>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</si>
  <si>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</si>
  <si>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</si>
  <si>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</si>
  <si>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</si>
  <si>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</si>
  <si>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</si>
  <si>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</si>
  <si>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</si>
  <si>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</si>
  <si>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</si>
  <si>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</si>
  <si>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</si>
  <si>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</si>
  <si>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</si>
  <si>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</si>
  <si>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</si>
  <si>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</si>
  <si>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</si>
  <si>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</si>
  <si>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</si>
  <si>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</si>
  <si>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</si>
  <si>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</si>
  <si>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</si>
  <si>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</si>
  <si>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</si>
  <si>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</si>
  <si>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</si>
  <si>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</si>
  <si>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</si>
  <si>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</si>
  <si>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</si>
  <si>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</si>
  <si>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</si>
  <si>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</si>
  <si>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</si>
  <si>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</si>
  <si>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</si>
  <si>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</si>
  <si>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</si>
  <si>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</si>
  <si>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</si>
  <si>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</si>
  <si>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</si>
  <si>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</si>
  <si>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</si>
  <si>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</si>
  <si>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</si>
  <si>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</si>
  <si>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</si>
  <si>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</si>
  <si>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</si>
  <si>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</si>
  <si>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</si>
  <si>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</si>
  <si>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</si>
  <si>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</si>
  <si>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</si>
  <si>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</si>
  <si>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</si>
  <si>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</si>
  <si>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</si>
  <si>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</si>
  <si>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</si>
  <si>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</si>
  <si>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</si>
  <si>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</si>
  <si>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</si>
  <si>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</si>
  <si>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</si>
  <si>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</si>
  <si>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</si>
  <si>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</si>
  <si>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</si>
  <si>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</si>
  <si>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</si>
  <si>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</si>
  <si>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</si>
  <si>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</si>
  <si>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</si>
  <si>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</si>
  <si>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</si>
  <si>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</si>
  <si>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</si>
  <si>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</si>
  <si>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</si>
  <si>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</si>
  <si>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</si>
  <si>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</si>
  <si>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</si>
  <si>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</si>
  <si>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</si>
  <si>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</si>
  <si>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</si>
  <si>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</si>
  <si>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</si>
  <si>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</si>
  <si>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</si>
  <si>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</si>
  <si>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</si>
  <si>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</si>
  <si>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</si>
  <si>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</si>
  <si>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</si>
  <si>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</si>
  <si>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</si>
  <si>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</si>
  <si>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</si>
  <si>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</si>
  <si>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</si>
  <si>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</si>
  <si>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</si>
  <si>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</si>
  <si>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</si>
  <si>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</si>
  <si>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</si>
  <si>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</si>
  <si>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</si>
  <si>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</si>
  <si>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</si>
  <si>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</si>
  <si>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</si>
  <si>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</si>
  <si>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</si>
  <si>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</si>
  <si>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</si>
  <si>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</si>
  <si>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</si>
  <si>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</si>
  <si>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</si>
  <si>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</si>
  <si>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</si>
  <si>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</si>
  <si>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</si>
  <si>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</si>
  <si>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</si>
  <si>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</si>
  <si>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</si>
  <si>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</si>
  <si>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</si>
  <si>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</si>
  <si>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</si>
  <si>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</si>
  <si>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</si>
  <si>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</si>
  <si>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</si>
  <si>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</si>
  <si>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</si>
  <si>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</si>
  <si>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</si>
  <si>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</si>
  <si>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</si>
  <si>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</si>
  <si>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</si>
  <si>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</si>
  <si>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</si>
  <si>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</si>
  <si>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</si>
  <si>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</si>
  <si>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</si>
  <si>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</si>
  <si>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</si>
  <si>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</si>
  <si>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</si>
  <si>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</si>
  <si>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</si>
  <si>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</si>
  <si>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</si>
  <si>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</si>
  <si>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</si>
  <si>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</si>
  <si>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</si>
  <si>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</si>
  <si>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</si>
  <si>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</si>
  <si>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</si>
  <si>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</si>
  <si>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</si>
  <si>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</si>
  <si>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</si>
  <si>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</si>
  <si>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</si>
  <si>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</si>
  <si>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</si>
  <si>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</si>
  <si>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</si>
  <si>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</si>
  <si>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</si>
  <si>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</si>
  <si>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</si>
  <si>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</si>
  <si>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</si>
  <si>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</si>
  <si>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</si>
  <si>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</si>
  <si>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</si>
  <si>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</si>
  <si>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</si>
  <si>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</si>
  <si>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</si>
  <si>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</si>
  <si>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</si>
  <si>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</si>
  <si>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</si>
  <si>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</si>
  <si>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</si>
  <si>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</si>
  <si>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</si>
  <si>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</si>
  <si>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</si>
  <si>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</si>
  <si>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</si>
  <si>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</si>
  <si>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</si>
  <si>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</si>
  <si>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</si>
  <si>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</si>
  <si>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</si>
  <si>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</si>
  <si>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</si>
  <si>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</si>
  <si>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</si>
  <si>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</si>
  <si>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</si>
  <si>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</si>
  <si>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</si>
  <si>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</si>
  <si>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</si>
  <si>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</si>
  <si>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</si>
  <si>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</si>
  <si>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</si>
  <si>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</si>
  <si>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</si>
  <si>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</si>
  <si>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</si>
  <si>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</si>
  <si>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</si>
  <si>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</si>
  <si>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</si>
  <si>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</si>
  <si>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</si>
  <si>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</si>
  <si>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</si>
  <si>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</si>
  <si>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</si>
  <si>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</si>
  <si>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</si>
  <si>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</si>
  <si>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</si>
  <si>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</si>
  <si>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</si>
  <si>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</si>
  <si>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</si>
  <si>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</si>
  <si>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</si>
  <si>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</si>
  <si>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</si>
  <si>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</si>
  <si>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</si>
  <si>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</si>
  <si>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</si>
  <si>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</si>
  <si>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</si>
  <si>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</si>
  <si>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</si>
  <si>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</si>
  <si>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</si>
  <si>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</si>
  <si>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</si>
  <si>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</si>
  <si>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</si>
  <si>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</si>
  <si>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</si>
  <si>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</si>
  <si>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</si>
  <si>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</si>
  <si>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</si>
  <si>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</si>
  <si>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</si>
  <si>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</si>
  <si>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</si>
  <si>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</si>
  <si>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</si>
  <si>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</si>
  <si>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</si>
  <si>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</si>
  <si>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</si>
  <si>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</si>
  <si>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</si>
  <si>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</si>
  <si>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</si>
  <si>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</si>
  <si>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</si>
  <si>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</si>
  <si>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</si>
  <si>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</si>
  <si>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</si>
  <si>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</si>
  <si>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</si>
  <si>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</si>
  <si>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</si>
  <si>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</si>
  <si>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</si>
  <si>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</si>
  <si>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</si>
  <si>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</si>
  <si>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</si>
  <si>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</si>
  <si>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</si>
  <si>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</si>
  <si>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</si>
  <si>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</si>
  <si>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</si>
  <si>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</si>
  <si>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</si>
  <si>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</si>
  <si>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</si>
  <si>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</si>
  <si>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</si>
  <si>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</si>
  <si>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</si>
  <si>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</si>
  <si>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</si>
  <si>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</si>
  <si>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</si>
  <si>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</si>
  <si>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</si>
  <si>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</si>
  <si>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</si>
  <si>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</si>
  <si>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</si>
  <si>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</si>
  <si>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</si>
  <si>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</si>
  <si>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</si>
  <si>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</si>
  <si>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</si>
  <si>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</si>
  <si>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</si>
  <si>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</si>
  <si>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</si>
  <si>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</si>
  <si>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</si>
  <si>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</si>
  <si>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</si>
  <si>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</si>
  <si>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</si>
  <si>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</si>
  <si>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</si>
  <si>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</si>
  <si>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</si>
  <si>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</si>
  <si>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</si>
  <si>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</si>
  <si>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</si>
  <si>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</si>
  <si>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</si>
  <si>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</si>
  <si>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</si>
  <si>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</si>
  <si>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</si>
  <si>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</si>
  <si>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</si>
  <si>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</si>
  <si>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</si>
  <si>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</si>
  <si>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</si>
  <si>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</si>
  <si>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</si>
  <si>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</si>
  <si>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</si>
  <si>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</si>
  <si>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</si>
  <si>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</si>
  <si>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</si>
  <si>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</si>
  <si>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</si>
  <si>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</si>
  <si>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</si>
  <si>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</si>
  <si>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</si>
  <si>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</si>
  <si>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</si>
  <si>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</si>
  <si>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</si>
  <si>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</si>
  <si>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</si>
  <si>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</si>
  <si>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</si>
  <si>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</si>
  <si>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</si>
  <si>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</si>
  <si>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</si>
  <si>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</si>
  <si>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</si>
  <si>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</si>
  <si>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</si>
  <si>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</si>
  <si>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</si>
  <si>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</si>
  <si>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</si>
  <si>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</si>
  <si>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</si>
  <si>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</si>
  <si>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</si>
  <si>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</si>
  <si>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</si>
  <si>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</si>
  <si>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</si>
  <si>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</si>
  <si>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</si>
  <si>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</si>
  <si>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</si>
  <si>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</si>
  <si>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</si>
  <si>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</si>
  <si>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</si>
  <si>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</si>
  <si>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</si>
  <si>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</si>
  <si>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</si>
  <si>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</si>
  <si>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</si>
  <si>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</si>
  <si>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</si>
  <si>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</si>
  <si>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</si>
  <si>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</si>
  <si>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</si>
  <si>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</si>
  <si>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</si>
  <si>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</si>
  <si>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</si>
  <si>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</si>
  <si>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</si>
  <si>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</si>
  <si>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</si>
  <si>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</si>
  <si>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</si>
  <si>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</si>
  <si>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</si>
  <si>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</si>
  <si>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</si>
  <si>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</si>
  <si>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</si>
  <si>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</si>
  <si>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</si>
  <si>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</si>
  <si>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</si>
  <si>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</si>
  <si>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</si>
  <si>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</si>
  <si>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</si>
  <si>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</si>
  <si>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</si>
  <si>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</si>
  <si>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</si>
  <si>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</si>
  <si>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</si>
  <si>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</si>
  <si>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</si>
  <si>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</si>
  <si>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</si>
  <si>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</si>
  <si>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</si>
  <si>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</si>
  <si>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</si>
  <si>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</si>
  <si>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</si>
  <si>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</si>
  <si>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</si>
  <si>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</si>
  <si>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</si>
  <si>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</si>
  <si>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</si>
  <si>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</si>
  <si>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</si>
  <si>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</si>
  <si>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</si>
  <si>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</si>
  <si>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</si>
  <si>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</si>
  <si>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</si>
  <si>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</si>
  <si>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</si>
  <si>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</si>
  <si>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</si>
  <si>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</si>
  <si>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</si>
  <si>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</si>
  <si>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</si>
  <si>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</si>
  <si>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</si>
  <si>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</si>
  <si>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</si>
  <si>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</si>
  <si>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</si>
  <si>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</si>
  <si>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</si>
  <si>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</si>
  <si>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</si>
  <si>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</si>
  <si>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</si>
  <si>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</si>
  <si>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</si>
  <si>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</si>
  <si>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</si>
  <si>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</si>
  <si>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</si>
  <si>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</si>
  <si>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</si>
  <si>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</si>
  <si>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</si>
  <si>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</si>
  <si>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</si>
  <si>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</si>
  <si>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</si>
  <si>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</si>
  <si>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</si>
  <si>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</si>
  <si>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</si>
  <si>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</si>
  <si>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</si>
  <si>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</si>
  <si>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</si>
  <si>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</si>
  <si>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</si>
  <si>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</si>
  <si>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</si>
  <si>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</si>
  <si>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</si>
  <si>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</si>
  <si>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</si>
  <si>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</si>
  <si>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</si>
  <si>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</si>
  <si>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</si>
  <si>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</si>
  <si>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</si>
  <si>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</si>
  <si>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</si>
  <si>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</si>
  <si>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</si>
  <si>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</si>
  <si>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</si>
  <si>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</si>
  <si>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</si>
  <si>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</si>
  <si>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</si>
  <si>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</si>
  <si>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</si>
  <si>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</si>
  <si>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</si>
  <si>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</si>
  <si>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</si>
  <si>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</si>
  <si>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</si>
  <si>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</si>
  <si>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</si>
  <si>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</si>
  <si>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</si>
  <si>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</si>
  <si>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</si>
  <si>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</si>
  <si>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</si>
  <si>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</si>
  <si>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</si>
  <si>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</si>
  <si>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</si>
  <si>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</si>
  <si>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</si>
  <si>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</si>
  <si>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</si>
  <si>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</si>
  <si>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</si>
  <si>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</si>
  <si>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</si>
  <si>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</si>
  <si>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</si>
  <si>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</si>
  <si>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</si>
  <si>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</si>
  <si>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</si>
  <si>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</si>
  <si>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</si>
  <si>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</si>
  <si>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</si>
  <si>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</si>
  <si>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</si>
  <si>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</si>
  <si>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</si>
  <si>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</si>
  <si>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</si>
  <si>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</si>
  <si>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</si>
  <si>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</si>
  <si>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</si>
  <si>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</si>
  <si>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</si>
  <si>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</si>
  <si>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</si>
  <si>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</si>
  <si>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</si>
  <si>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</si>
  <si>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</si>
  <si>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</si>
  <si>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</si>
  <si>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</si>
  <si>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</si>
  <si>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</si>
  <si>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</si>
  <si>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</si>
  <si>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</si>
  <si>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</si>
  <si>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</si>
  <si>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</si>
  <si>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</si>
  <si>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</si>
  <si>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</si>
  <si>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</si>
  <si>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</si>
  <si>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</si>
  <si>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</si>
  <si>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</si>
  <si>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</si>
  <si>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</si>
  <si>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</si>
  <si>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</si>
  <si>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</si>
  <si>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</si>
  <si>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</si>
  <si>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</si>
  <si>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</si>
  <si>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</si>
  <si>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</si>
  <si>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</si>
  <si>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</si>
  <si>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</si>
  <si>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</si>
  <si>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</si>
  <si>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</si>
  <si>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</si>
  <si>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</si>
  <si>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</si>
  <si>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</si>
  <si>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</si>
  <si>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</si>
  <si>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</si>
  <si>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</si>
  <si>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</si>
  <si>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</si>
  <si>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</si>
  <si>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</si>
  <si>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</si>
  <si>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</si>
  <si>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</si>
  <si>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</si>
  <si>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</si>
  <si>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</si>
  <si>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</si>
  <si>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</si>
  <si>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</si>
  <si>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</si>
  <si>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</si>
  <si>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</si>
  <si>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</si>
  <si>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</si>
  <si>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</si>
  <si>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</si>
  <si>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</si>
  <si>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</si>
  <si>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</si>
  <si>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</si>
  <si>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</si>
  <si>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</si>
  <si>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</si>
  <si>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</si>
  <si>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</si>
  <si>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</si>
  <si>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</si>
  <si>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</si>
  <si>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</si>
  <si>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</si>
  <si>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</si>
  <si>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</si>
  <si>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</si>
  <si>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</si>
  <si>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</si>
  <si>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</si>
  <si>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</si>
  <si>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</si>
  <si>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</si>
  <si>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</si>
  <si>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</si>
  <si>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</si>
  <si>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</si>
  <si>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</si>
  <si>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</si>
  <si>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</si>
  <si>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</si>
  <si>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</si>
  <si>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</si>
  <si>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</si>
  <si>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</si>
  <si>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</si>
  <si>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</si>
  <si>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</si>
  <si>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</si>
  <si>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</si>
  <si>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</si>
  <si>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</si>
  <si>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</si>
  <si>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</si>
  <si>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</si>
  <si>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</si>
  <si>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</si>
  <si>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</si>
  <si>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</si>
  <si>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</si>
  <si>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</si>
  <si>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</si>
  <si>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</si>
  <si>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</si>
  <si>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</si>
  <si>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</si>
  <si>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</si>
  <si>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</si>
  <si>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</si>
  <si>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</si>
  <si>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</si>
  <si>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</si>
  <si>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</si>
  <si>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</si>
  <si>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</si>
  <si>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</si>
  <si>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</si>
  <si>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</si>
  <si>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</si>
  <si>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</si>
  <si>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</si>
  <si>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</si>
  <si>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</si>
  <si>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</si>
  <si>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</si>
  <si>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</si>
  <si>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</si>
  <si>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</si>
  <si>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</si>
  <si>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</si>
  <si>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</si>
  <si>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</si>
  <si>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</si>
  <si>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</si>
  <si>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</si>
  <si>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</si>
  <si>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</si>
  <si>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</si>
  <si>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</si>
  <si>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</si>
  <si>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</si>
  <si>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</si>
  <si>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</si>
  <si>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</si>
  <si>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</si>
  <si>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</si>
  <si>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</si>
  <si>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</si>
  <si>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</si>
  <si>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</si>
  <si>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</si>
  <si>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</si>
  <si>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</si>
  <si>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</si>
  <si>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</si>
  <si>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</si>
  <si>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</si>
  <si>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</si>
  <si>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</si>
  <si>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</si>
  <si>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</si>
  <si>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</si>
  <si>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</si>
  <si>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</si>
  <si>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</si>
  <si>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</si>
  <si>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</si>
  <si>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</si>
  <si>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</si>
  <si>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</si>
  <si>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</si>
  <si>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</si>
  <si>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</si>
  <si>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</si>
  <si>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</si>
  <si>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</si>
  <si>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</si>
  <si>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</si>
  <si>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</si>
  <si>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</si>
  <si>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</si>
  <si>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</si>
  <si>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</si>
  <si>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</si>
  <si>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</si>
  <si>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</si>
  <si>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</si>
  <si>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</si>
  <si>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</si>
  <si>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</si>
  <si>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</si>
  <si>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</si>
  <si>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</si>
  <si>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</si>
  <si>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</si>
  <si>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</si>
  <si>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</si>
  <si>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</si>
  <si>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</si>
  <si>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</si>
  <si>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</si>
  <si>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</si>
  <si>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</si>
  <si>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</si>
  <si>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</si>
  <si>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</si>
  <si>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</si>
  <si>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</si>
  <si>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</si>
  <si>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</si>
  <si>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</si>
  <si>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</si>
  <si>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</si>
  <si>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</si>
  <si>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</si>
  <si>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</si>
  <si>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</si>
  <si>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</si>
  <si>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</si>
  <si>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</si>
  <si>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</si>
  <si>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</si>
  <si>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</si>
  <si>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</si>
  <si>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</si>
  <si>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</si>
  <si>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</si>
  <si>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</si>
  <si>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</si>
  <si>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</si>
  <si>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</si>
  <si>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</si>
  <si>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</si>
  <si>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</si>
  <si>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</si>
  <si>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</si>
  <si>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</si>
  <si>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</si>
  <si>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</si>
  <si>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</si>
  <si>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</si>
  <si>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</si>
  <si>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</si>
  <si>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</si>
  <si>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</si>
  <si>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</si>
  <si>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</si>
  <si>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</si>
  <si>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</si>
  <si>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</si>
  <si>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</si>
  <si>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</si>
  <si>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</si>
  <si>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</si>
  <si>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</si>
  <si>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</si>
  <si>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</si>
  <si>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</si>
  <si>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</si>
  <si>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</si>
  <si>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</si>
  <si>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</si>
  <si>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</si>
  <si>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</si>
  <si>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</si>
  <si>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</si>
  <si>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</si>
  <si>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</si>
  <si>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</si>
  <si>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</si>
  <si>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</si>
  <si>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</si>
  <si>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</si>
  <si>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</si>
  <si>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</si>
  <si>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</si>
  <si>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</si>
  <si>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</si>
  <si>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</si>
  <si>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</si>
  <si>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</si>
  <si>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</si>
  <si>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</si>
  <si>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</si>
  <si>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</si>
  <si>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</si>
  <si>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</si>
  <si>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</si>
  <si>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</si>
  <si>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</si>
  <si>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</si>
  <si>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</si>
  <si>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</si>
  <si>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</si>
  <si>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</si>
  <si>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</si>
  <si>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</si>
  <si>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</si>
  <si>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</si>
  <si>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</si>
  <si>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</si>
  <si>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</si>
  <si>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</si>
  <si>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</si>
  <si>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</si>
  <si>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</si>
  <si>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</si>
  <si>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</si>
  <si>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</si>
  <si>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</si>
  <si>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</si>
  <si>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</si>
  <si>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</si>
  <si>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</si>
  <si>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</si>
  <si>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</si>
  <si>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</si>
  <si>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</si>
  <si>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</si>
  <si>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</si>
  <si>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</si>
  <si>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</si>
  <si>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</si>
  <si>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</si>
  <si>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</si>
  <si>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</si>
  <si>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</si>
  <si>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</si>
  <si>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</si>
  <si>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</si>
  <si>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</si>
  <si>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</si>
  <si>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</si>
  <si>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</si>
  <si>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</si>
  <si>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</si>
  <si>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</si>
  <si>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</si>
  <si>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</si>
  <si>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</si>
  <si>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</si>
  <si>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</si>
  <si>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</si>
  <si>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</si>
  <si>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</si>
  <si>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</si>
  <si>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</si>
  <si>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</si>
  <si>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</si>
  <si>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</si>
  <si>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</si>
  <si>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</si>
  <si>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</si>
  <si>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</si>
  <si>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</si>
  <si>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</si>
  <si>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</si>
  <si>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</si>
  <si>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</si>
  <si>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</si>
  <si>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</si>
  <si>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</si>
  <si>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</si>
  <si>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</si>
  <si>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</si>
  <si>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</si>
  <si>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</si>
  <si>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</si>
  <si>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</si>
  <si>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</si>
  <si>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</si>
  <si>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</si>
  <si>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</si>
  <si>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</si>
  <si>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</si>
  <si>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</si>
  <si>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</si>
  <si>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</si>
  <si>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</si>
  <si>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</si>
  <si>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</si>
  <si>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</si>
  <si>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</si>
  <si>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</si>
  <si>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</si>
  <si>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</si>
  <si>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</si>
  <si>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</si>
  <si>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</si>
  <si>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</si>
  <si>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</si>
  <si>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</si>
  <si>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</si>
  <si>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</si>
  <si>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</si>
  <si>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</si>
  <si>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</si>
  <si>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</si>
  <si>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</si>
  <si>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</si>
  <si>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</si>
  <si>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</si>
  <si>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</si>
  <si>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</si>
  <si>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</si>
  <si>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</si>
  <si>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</si>
  <si>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</si>
  <si>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</si>
  <si>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</si>
  <si>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</si>
  <si>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</si>
  <si>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</si>
  <si>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</si>
  <si>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</si>
  <si>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</si>
  <si>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</si>
  <si>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</si>
  <si>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</si>
  <si>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</si>
  <si>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</si>
  <si>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</si>
  <si>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</si>
  <si>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</si>
  <si>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</si>
  <si>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</si>
  <si>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</si>
  <si>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</si>
  <si>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</si>
  <si>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</si>
  <si>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</si>
  <si>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</si>
  <si>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</si>
  <si>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</si>
  <si>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</si>
  <si>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</si>
  <si>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</si>
  <si>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</si>
  <si>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</si>
  <si>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</si>
  <si>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</si>
  <si>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</si>
  <si>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</si>
  <si>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</si>
  <si>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</si>
  <si>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</si>
  <si>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</si>
  <si>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</si>
  <si>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</si>
  <si>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</si>
  <si>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</si>
  <si>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</si>
  <si>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</si>
  <si>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</si>
  <si>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</si>
  <si>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</si>
  <si>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</si>
  <si>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</si>
  <si>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</si>
  <si>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</si>
  <si>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</si>
  <si>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</si>
  <si>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</si>
  <si>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</si>
  <si>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</si>
  <si>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</si>
  <si>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</si>
  <si>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</si>
  <si>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</si>
  <si>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</si>
  <si>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</si>
  <si>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</si>
  <si>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</si>
  <si>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</si>
  <si>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</si>
  <si>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</si>
  <si>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</si>
  <si>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</si>
  <si>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</si>
  <si>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</si>
  <si>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</si>
  <si>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</si>
  <si>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</si>
  <si>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</si>
  <si>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</si>
  <si>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</si>
  <si>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</si>
  <si>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</si>
  <si>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</si>
  <si>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</si>
  <si>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</si>
  <si>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</si>
  <si>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</si>
  <si>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</si>
  <si>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</si>
  <si>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</si>
  <si>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</si>
  <si>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</si>
  <si>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</si>
  <si>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</si>
  <si>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</si>
  <si>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</si>
  <si>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</si>
  <si>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</si>
  <si>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</si>
  <si>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</si>
  <si>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</si>
  <si>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</si>
  <si>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</si>
  <si>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</si>
  <si>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</si>
  <si>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</si>
  <si>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</si>
  <si>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</si>
  <si>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</si>
  <si>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</si>
  <si>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</si>
  <si>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</si>
  <si>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</si>
  <si>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</si>
  <si>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</si>
  <si>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</si>
  <si>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</si>
  <si>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</si>
  <si>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</si>
  <si>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</si>
  <si>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</si>
  <si>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</si>
  <si>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</si>
  <si>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</si>
  <si>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</si>
  <si>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</si>
  <si>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</si>
  <si>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</si>
  <si>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</si>
  <si>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</si>
  <si>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</si>
  <si>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</si>
  <si>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</si>
  <si>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</si>
  <si>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</si>
  <si>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</si>
  <si>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</si>
  <si>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</si>
  <si>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</si>
  <si>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</si>
  <si>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</si>
  <si>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</si>
  <si>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</si>
  <si>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</si>
  <si>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</si>
  <si>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</si>
  <si>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</si>
  <si>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</si>
  <si>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</si>
  <si>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</si>
  <si>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</si>
  <si>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</si>
  <si>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</si>
  <si>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</si>
  <si>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</si>
  <si>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</si>
  <si>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</si>
  <si>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</si>
  <si>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</si>
  <si>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</si>
  <si>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</si>
  <si>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</si>
  <si>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</si>
  <si>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</si>
  <si>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</si>
  <si>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</si>
  <si>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</si>
  <si>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</si>
  <si>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</si>
  <si>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</si>
  <si>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</si>
  <si>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</si>
  <si>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</si>
  <si>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</si>
  <si>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</si>
  <si>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</si>
  <si>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</si>
  <si>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</si>
  <si>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</si>
  <si>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</si>
  <si>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</si>
  <si>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</si>
  <si>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</si>
  <si>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</si>
  <si>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</si>
  <si>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</si>
  <si>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</si>
  <si>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</si>
  <si>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</si>
  <si>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</si>
  <si>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</si>
  <si>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</si>
  <si>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</si>
  <si>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</si>
  <si>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</si>
  <si>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</si>
  <si>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</si>
  <si>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</si>
  <si>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</si>
  <si>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</si>
  <si>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</si>
  <si>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</si>
  <si>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</si>
  <si>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</si>
  <si>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</si>
  <si>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</si>
  <si>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</si>
  <si>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</si>
  <si>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</si>
  <si>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</si>
  <si>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</si>
  <si>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</si>
  <si>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</si>
  <si>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</si>
  <si>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</si>
  <si>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</si>
  <si>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</si>
  <si>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</si>
  <si>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</si>
  <si>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</si>
  <si>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</si>
  <si>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</si>
  <si>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</si>
  <si>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</si>
  <si>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</si>
  <si>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</si>
  <si>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</si>
  <si>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</si>
  <si>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</si>
  <si>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</si>
  <si>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</si>
  <si>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</si>
  <si>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</si>
  <si>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</si>
  <si>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</si>
  <si>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</si>
  <si>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</si>
  <si>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</si>
  <si>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</si>
  <si>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</si>
  <si>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</si>
  <si>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</si>
  <si>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</si>
  <si>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</si>
  <si>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</si>
  <si>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</si>
  <si>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</si>
  <si>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</si>
  <si>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</si>
  <si>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</si>
  <si>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</si>
  <si>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</si>
  <si>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</si>
  <si>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</si>
  <si>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</si>
  <si>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</si>
  <si>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</si>
  <si>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</si>
  <si>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</si>
  <si>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</si>
  <si>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</si>
  <si>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</si>
  <si>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</si>
  <si>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</si>
  <si>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</si>
  <si>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</si>
  <si>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</si>
  <si>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</si>
  <si>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</si>
  <si>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</si>
  <si>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</si>
  <si>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</si>
  <si>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</si>
  <si>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</si>
  <si>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</si>
  <si>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</si>
  <si>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</si>
  <si>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</si>
  <si>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</si>
  <si>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</si>
  <si>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</si>
  <si>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</si>
  <si>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</si>
  <si>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</si>
  <si>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</si>
  <si>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</si>
  <si>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</si>
  <si>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</si>
  <si>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</si>
  <si>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</si>
  <si>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</si>
  <si>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</si>
  <si>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</si>
  <si>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</si>
  <si>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</si>
  <si>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</si>
  <si>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</si>
  <si>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</si>
  <si>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</si>
  <si>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</si>
  <si>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</si>
  <si>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</si>
  <si>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</si>
  <si>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</si>
  <si>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</si>
  <si>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</si>
  <si>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</si>
  <si>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</si>
  <si>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</si>
  <si>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</si>
  <si>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</si>
  <si>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</si>
  <si>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</si>
  <si>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</si>
  <si>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</si>
  <si>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</si>
  <si>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</si>
  <si>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</si>
  <si>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</si>
  <si>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</si>
  <si>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</si>
  <si>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</si>
  <si>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</si>
  <si>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</si>
  <si>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</si>
  <si>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</si>
  <si>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</si>
  <si>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</si>
  <si>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</si>
  <si>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</si>
  <si>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</si>
  <si>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</si>
  <si>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</si>
  <si>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</si>
  <si>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</si>
  <si>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</si>
  <si>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</si>
  <si>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</si>
  <si>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</si>
  <si>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</si>
  <si>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</si>
  <si>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</si>
  <si>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</si>
  <si>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</si>
  <si>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</si>
  <si>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</si>
  <si>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</si>
  <si>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</si>
  <si>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</si>
  <si>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</si>
  <si>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</si>
  <si>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</si>
  <si>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</si>
  <si>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</si>
  <si>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</si>
  <si>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</si>
  <si>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</si>
  <si>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</si>
  <si>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</si>
  <si>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</si>
  <si>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</si>
  <si>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</si>
  <si>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</si>
  <si>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</si>
  <si>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</si>
  <si>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</si>
  <si>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</si>
  <si>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</si>
  <si>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</si>
  <si>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</si>
  <si>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</si>
  <si>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</si>
  <si>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</si>
  <si>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</si>
  <si>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</si>
  <si>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</si>
  <si>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</si>
  <si>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</si>
  <si>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</si>
  <si>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</si>
  <si>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</si>
  <si>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</si>
  <si>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</si>
  <si>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</si>
  <si>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</si>
  <si>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</si>
  <si>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</si>
  <si>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</si>
  <si>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</si>
  <si>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</si>
  <si>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</si>
  <si>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</si>
  <si>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</si>
  <si>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</si>
  <si>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</si>
  <si>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</si>
  <si>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</si>
  <si>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</si>
  <si>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</si>
  <si>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</si>
  <si>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</si>
  <si>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</si>
  <si>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</si>
  <si>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</si>
  <si>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</si>
  <si>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</si>
  <si>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</si>
  <si>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</si>
  <si>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</si>
  <si>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</si>
  <si>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</si>
  <si>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</si>
  <si>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</si>
  <si>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</si>
  <si>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</si>
  <si>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</si>
  <si>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</si>
  <si>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</si>
  <si>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</si>
  <si>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</si>
  <si>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</si>
  <si>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</si>
  <si>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</si>
  <si>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</si>
  <si>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</si>
  <si>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</si>
  <si>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</si>
  <si>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</si>
  <si>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</si>
  <si>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</si>
  <si>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</si>
  <si>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</si>
  <si>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</si>
  <si>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</si>
  <si>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</si>
  <si>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</si>
  <si>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</si>
  <si>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</si>
  <si>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</si>
  <si>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</si>
  <si>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</si>
  <si>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</si>
  <si>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</si>
  <si>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</si>
  <si>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</si>
  <si>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</si>
  <si>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</si>
  <si>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</si>
  <si>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</si>
  <si>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</si>
  <si>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</si>
  <si>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</si>
  <si>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</si>
  <si>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</si>
  <si>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</si>
  <si>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</si>
  <si>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</si>
  <si>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</si>
  <si>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</si>
  <si>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</si>
  <si>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</si>
  <si>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</si>
  <si>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</si>
  <si>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</si>
  <si>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</si>
  <si>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</si>
  <si>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</si>
  <si>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</si>
  <si>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</si>
  <si>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</si>
  <si>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</si>
  <si>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</si>
  <si>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</si>
  <si>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</si>
  <si>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</si>
  <si>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</si>
  <si>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</si>
  <si>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</si>
  <si>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</si>
  <si>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</si>
  <si>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</si>
  <si>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</si>
  <si>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</si>
  <si>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</si>
  <si>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</si>
  <si>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</si>
  <si>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</si>
  <si>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</si>
  <si>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</si>
  <si>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</si>
  <si>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</si>
  <si>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</si>
  <si>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</si>
  <si>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</si>
  <si>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</si>
  <si>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</si>
  <si>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</si>
  <si>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</si>
  <si>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</si>
  <si>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</si>
  <si>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</si>
  <si>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</si>
  <si>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</si>
  <si>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</si>
  <si>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</si>
  <si>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</si>
  <si>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</si>
  <si>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</si>
  <si>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</si>
  <si>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</si>
  <si>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</si>
  <si>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</si>
  <si>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</si>
  <si>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</si>
  <si>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</si>
  <si>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</si>
  <si>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</si>
  <si>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</si>
  <si>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</si>
  <si>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</si>
  <si>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</si>
  <si>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</si>
  <si>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</si>
  <si>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</si>
  <si>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</si>
  <si>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</si>
  <si>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</si>
  <si>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</si>
  <si>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</si>
  <si>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</si>
  <si>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</si>
  <si>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</si>
  <si>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</si>
  <si>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</si>
  <si>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</si>
  <si>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</si>
  <si>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</si>
  <si>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</si>
  <si>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</si>
  <si>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</si>
  <si>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</si>
  <si>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</si>
  <si>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</si>
  <si>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</si>
  <si>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</si>
  <si>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</si>
  <si>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</si>
  <si>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</si>
  <si>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</si>
  <si>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</si>
  <si>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</si>
  <si>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</si>
  <si>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</si>
  <si>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</si>
  <si>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</si>
  <si>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</si>
  <si>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</si>
  <si>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</si>
  <si>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</si>
  <si>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</si>
  <si>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</si>
  <si>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</si>
  <si>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</si>
  <si>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</si>
  <si>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</si>
  <si>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</si>
  <si>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</si>
  <si>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</si>
  <si>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</si>
  <si>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</si>
  <si>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</si>
  <si>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</si>
  <si>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</si>
  <si>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</si>
  <si>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</si>
  <si>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</si>
  <si>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</si>
  <si>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</si>
  <si>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</si>
  <si>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</si>
  <si>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</si>
  <si>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</si>
  <si>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</si>
  <si>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</si>
  <si>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</si>
  <si>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</si>
  <si>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</si>
  <si>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</si>
  <si>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</si>
  <si>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</si>
  <si>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</si>
  <si>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</si>
  <si>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</si>
  <si>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</si>
  <si>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</si>
  <si>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</si>
  <si>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</si>
  <si>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</si>
  <si>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</si>
  <si>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</si>
  <si>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</si>
  <si>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</si>
  <si>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</si>
  <si>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</si>
  <si>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</si>
  <si>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</si>
  <si>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</si>
  <si>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</si>
  <si>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</si>
  <si>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</si>
  <si>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</si>
  <si>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</si>
  <si>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</si>
  <si>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</si>
  <si>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</si>
  <si>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</si>
  <si>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</si>
  <si>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</si>
  <si>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</si>
  <si>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</si>
  <si>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</si>
  <si>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</si>
  <si>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</si>
  <si>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</si>
  <si>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</si>
  <si>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</si>
  <si>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</si>
  <si>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</si>
  <si>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</si>
  <si>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</si>
  <si>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</si>
  <si>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</si>
  <si>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</si>
  <si>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</si>
  <si>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</si>
  <si>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</si>
  <si>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</si>
  <si>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</si>
  <si>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</si>
  <si>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</si>
  <si>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</si>
  <si>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</si>
  <si>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</si>
  <si>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</si>
  <si>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</si>
  <si>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</si>
  <si>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</si>
  <si>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</si>
  <si>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</si>
  <si>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</si>
  <si>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</si>
  <si>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</si>
  <si>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</si>
  <si>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</si>
  <si>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</si>
  <si>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</si>
  <si>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</si>
  <si>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</si>
  <si>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</si>
  <si>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</si>
  <si>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</si>
  <si>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</si>
  <si>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</si>
  <si>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</si>
  <si>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</si>
  <si>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</si>
  <si>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</si>
  <si>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</si>
  <si>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</si>
  <si>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</si>
  <si>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</si>
  <si>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</si>
  <si>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</si>
  <si>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</si>
  <si>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</si>
  <si>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</si>
  <si>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</si>
  <si>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</si>
  <si>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</si>
  <si>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</si>
  <si>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</si>
  <si>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</si>
  <si>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</si>
  <si>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</si>
  <si>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</si>
  <si>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</si>
  <si>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</si>
  <si>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</si>
  <si>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</si>
  <si>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</si>
  <si>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</si>
  <si>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</si>
  <si>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</si>
  <si>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</si>
  <si>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</si>
  <si>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</si>
  <si>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</si>
  <si>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</si>
  <si>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</si>
  <si>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</si>
  <si>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</si>
  <si>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</si>
  <si>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</si>
  <si>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</si>
  <si>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</si>
  <si>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</si>
  <si>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</si>
  <si>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</si>
  <si>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</si>
  <si>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</si>
  <si>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</si>
  <si>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</si>
  <si>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</si>
  <si>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</si>
  <si>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</si>
  <si>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</si>
  <si>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</si>
  <si>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</si>
  <si>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</si>
  <si>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</si>
  <si>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</si>
  <si>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</si>
  <si>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</si>
  <si>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</si>
  <si>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</si>
  <si>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</si>
  <si>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</si>
  <si>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</si>
  <si>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</si>
  <si>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</si>
  <si>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</si>
  <si>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</si>
  <si>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</si>
  <si>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</si>
  <si>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</si>
  <si>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</si>
  <si>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</si>
  <si>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</si>
  <si>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</si>
  <si>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</si>
  <si>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</si>
  <si>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</si>
  <si>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</si>
  <si>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</si>
  <si>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</si>
  <si>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</si>
  <si>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</si>
  <si>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</si>
  <si>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</si>
  <si>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</si>
  <si>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</si>
  <si>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</si>
  <si>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</si>
  <si>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</si>
  <si>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</si>
  <si>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</si>
  <si>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</si>
  <si>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</si>
  <si>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</si>
  <si>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</si>
  <si>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</si>
  <si>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</si>
  <si>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</si>
  <si>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</si>
  <si>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</si>
  <si>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</si>
  <si>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</si>
  <si>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</si>
  <si>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</si>
  <si>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</si>
  <si>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</si>
  <si>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</si>
  <si>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</si>
  <si>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</si>
  <si>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</si>
  <si>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</si>
  <si>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</si>
  <si>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</si>
  <si>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</si>
  <si>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</si>
  <si>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</si>
  <si>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</si>
  <si>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</si>
  <si>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</si>
  <si>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</si>
  <si>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</si>
  <si>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</si>
  <si>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</si>
  <si>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</si>
  <si>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</si>
  <si>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</si>
  <si>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</si>
  <si>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</si>
  <si>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</si>
  <si>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</si>
  <si>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</si>
  <si>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</si>
  <si>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</si>
  <si>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</si>
  <si>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</si>
  <si>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</si>
  <si>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</si>
  <si>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</si>
  <si>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</si>
  <si>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</si>
  <si>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</si>
  <si>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</si>
  <si>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</si>
  <si>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</si>
  <si>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</si>
  <si>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</si>
  <si>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</si>
  <si>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</si>
  <si>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</si>
  <si>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</si>
  <si>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</si>
  <si>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</si>
  <si>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</si>
  <si>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</si>
  <si>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</si>
  <si>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</si>
  <si>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</si>
  <si>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</si>
  <si>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</si>
  <si>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</si>
  <si>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</si>
  <si>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</si>
  <si>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</si>
  <si>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</si>
  <si>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</si>
  <si>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</si>
  <si>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</si>
  <si>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</si>
  <si>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</si>
  <si>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</si>
  <si>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</si>
  <si>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</si>
  <si>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</si>
  <si>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</si>
  <si>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</si>
  <si>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</si>
  <si>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</si>
  <si>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</si>
  <si>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</si>
  <si>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</si>
  <si>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</si>
  <si>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</si>
  <si>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</si>
  <si>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</si>
  <si>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</si>
  <si>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</si>
  <si>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</si>
  <si>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</si>
  <si>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</si>
  <si>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</si>
  <si>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</si>
  <si>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</si>
  <si>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</si>
  <si>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</si>
  <si>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</si>
  <si>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</si>
  <si>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</si>
  <si>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</si>
  <si>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</si>
  <si>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</si>
  <si>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</si>
  <si>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</si>
  <si>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</si>
  <si>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</si>
  <si>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</si>
  <si>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</si>
  <si>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</si>
  <si>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</si>
  <si>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</si>
  <si>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</si>
  <si>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</si>
  <si>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</si>
  <si>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</si>
  <si>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</si>
  <si>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</si>
  <si>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</si>
  <si>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</si>
  <si>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</si>
  <si>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</si>
  <si>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</si>
  <si>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</si>
  <si>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</si>
  <si>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</si>
  <si>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</si>
  <si>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</si>
  <si>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</si>
  <si>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</si>
  <si>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</si>
  <si>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</si>
  <si>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</si>
  <si>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</si>
  <si>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</si>
  <si>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</si>
  <si>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</si>
  <si>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</si>
  <si>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</si>
  <si>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</si>
  <si>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</si>
  <si>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</si>
  <si>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</si>
  <si>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</si>
  <si>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</si>
  <si>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</si>
  <si>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</si>
  <si>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</si>
  <si>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</si>
  <si>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</si>
  <si>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</si>
  <si>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</si>
  <si>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</si>
  <si>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</si>
  <si>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</si>
  <si>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</si>
  <si>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</si>
  <si>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</si>
  <si>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</si>
  <si>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</si>
  <si>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</si>
  <si>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</si>
  <si>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</si>
  <si>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</si>
  <si>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</si>
  <si>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</si>
  <si>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</si>
  <si>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</si>
  <si>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</si>
  <si>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</si>
  <si>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</si>
  <si>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</si>
  <si>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</si>
  <si>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</si>
  <si>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</si>
  <si>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</si>
  <si>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</si>
  <si>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</si>
  <si>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</si>
  <si>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</si>
  <si>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</si>
  <si>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</si>
  <si>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</si>
  <si>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</si>
  <si>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</si>
  <si>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</si>
  <si>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</si>
  <si>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</si>
  <si>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</si>
  <si>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</si>
  <si>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</si>
  <si>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</si>
  <si>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</si>
  <si>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</si>
  <si>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</si>
  <si>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</si>
  <si>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</si>
  <si>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</si>
  <si>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</si>
  <si>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</si>
  <si>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</si>
  <si>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</si>
  <si>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</si>
  <si>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</si>
  <si>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</si>
  <si>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</si>
  <si>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</si>
  <si>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</si>
  <si>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</si>
  <si>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</si>
  <si>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</si>
  <si>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</si>
  <si>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</si>
  <si>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</si>
  <si>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</si>
  <si>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</si>
  <si>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</si>
  <si>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</si>
  <si>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</si>
  <si>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</si>
  <si>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</si>
  <si>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</si>
  <si>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</si>
  <si>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</si>
  <si>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</si>
  <si>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</si>
  <si>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</si>
  <si>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</si>
  <si>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</si>
  <si>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</si>
  <si>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</si>
  <si>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</si>
  <si>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</si>
  <si>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</si>
  <si>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</si>
  <si>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</si>
  <si>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</si>
  <si>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</si>
  <si>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</si>
  <si>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</si>
  <si>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</si>
  <si>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</si>
  <si>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</si>
  <si>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</si>
  <si>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</si>
  <si>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</si>
  <si>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</si>
  <si>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</si>
  <si>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</si>
  <si>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</si>
  <si>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</si>
  <si>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</si>
  <si>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</si>
  <si>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</si>
  <si>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</si>
  <si>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</si>
  <si>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</si>
  <si>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</si>
  <si>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</si>
  <si>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</si>
  <si>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</si>
  <si>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</si>
  <si>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</si>
  <si>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</si>
  <si>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</si>
  <si>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</si>
  <si>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</si>
  <si>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</si>
  <si>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</si>
  <si>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</si>
  <si>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</si>
  <si>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</si>
  <si>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</si>
  <si>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</si>
  <si>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</si>
  <si>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</si>
  <si>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</si>
  <si>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</si>
  <si>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</si>
  <si>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</si>
  <si>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</si>
  <si>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</si>
  <si>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</si>
  <si>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</si>
  <si>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</si>
  <si>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</si>
  <si>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</si>
  <si>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</si>
  <si>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</si>
  <si>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</si>
  <si>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</si>
  <si>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</si>
  <si>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</si>
  <si>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</si>
  <si>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</si>
  <si>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</si>
  <si>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</si>
  <si>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</si>
  <si>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</si>
  <si>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</si>
  <si>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</si>
  <si>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</si>
  <si>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</si>
  <si>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</si>
  <si>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</si>
  <si>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</si>
  <si>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</si>
  <si>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</si>
  <si>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</si>
  <si>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</si>
  <si>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</si>
  <si>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</si>
  <si>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</si>
  <si>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</si>
  <si>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</si>
  <si>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</si>
  <si>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</si>
  <si>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</si>
  <si>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</si>
  <si>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</si>
  <si>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</si>
  <si>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</si>
  <si>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</si>
  <si>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</si>
  <si>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</si>
  <si>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</si>
  <si>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</si>
  <si>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</si>
  <si>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</si>
  <si>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</si>
  <si>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</si>
  <si>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</si>
  <si>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</si>
  <si>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</si>
  <si>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</si>
  <si>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</si>
  <si>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</si>
  <si>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</si>
  <si>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</si>
  <si>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</si>
  <si>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</si>
  <si>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</si>
  <si>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</si>
  <si>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</si>
  <si>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</si>
  <si>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</si>
  <si>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</si>
  <si>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</si>
  <si>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</si>
  <si>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</si>
  <si>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</si>
  <si>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</si>
  <si>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</si>
  <si>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</si>
  <si>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</si>
  <si>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</si>
  <si>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</si>
  <si>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</si>
  <si>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</si>
  <si>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</si>
  <si>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</si>
  <si>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</si>
  <si>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</si>
  <si>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</si>
  <si>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</si>
  <si>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</si>
  <si>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</si>
  <si>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</si>
  <si>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</si>
  <si>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</si>
  <si>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</si>
  <si>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</si>
  <si>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</si>
  <si>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</si>
  <si>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</si>
  <si>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</si>
  <si>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</si>
  <si>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</si>
  <si>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</si>
  <si>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</si>
  <si>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</si>
  <si>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</si>
  <si>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</si>
  <si>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</si>
  <si>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</si>
  <si>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</si>
  <si>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</si>
  <si>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</si>
  <si>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</si>
  <si>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</si>
  <si>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</si>
  <si>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</si>
  <si>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</si>
  <si>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</si>
  <si>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</si>
  <si>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</si>
  <si>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</si>
  <si>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</si>
  <si>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</si>
  <si>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</si>
  <si>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</si>
  <si>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</si>
  <si>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</si>
  <si>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</si>
  <si>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</si>
  <si>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</si>
  <si>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</si>
  <si>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</si>
  <si>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</si>
  <si>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</si>
  <si>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</si>
  <si>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</si>
  <si>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</si>
  <si>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</si>
  <si>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</si>
  <si>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</si>
  <si>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</si>
  <si>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</si>
  <si>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</si>
  <si>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</si>
  <si>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</si>
  <si>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</si>
  <si>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</si>
  <si>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</si>
  <si>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</si>
  <si>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</si>
  <si>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</si>
  <si>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</si>
  <si>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</si>
  <si>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</si>
  <si>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</si>
  <si>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</si>
  <si>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</si>
  <si>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</si>
  <si>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</si>
  <si>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</si>
  <si>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</si>
  <si>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</si>
  <si>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</si>
  <si>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</si>
  <si>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</si>
  <si>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</si>
  <si>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</si>
  <si>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</si>
  <si>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</si>
  <si>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</si>
  <si>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</si>
  <si>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</si>
  <si>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</si>
  <si>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</si>
  <si>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</si>
  <si>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</si>
  <si>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</si>
  <si>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</si>
  <si>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</si>
  <si>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</si>
  <si>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</si>
  <si>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</si>
  <si>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</si>
  <si>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</si>
  <si>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</si>
  <si>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</si>
  <si>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</si>
  <si>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</si>
  <si>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</si>
  <si>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</si>
  <si>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</si>
  <si>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</si>
  <si>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</si>
  <si>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</si>
  <si>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</si>
  <si>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</si>
  <si>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</si>
  <si>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</si>
  <si>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</si>
  <si>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</si>
  <si>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</si>
  <si>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</si>
  <si>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</si>
  <si>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</si>
  <si>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</si>
  <si>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</si>
  <si>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</si>
  <si>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</si>
  <si>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</si>
  <si>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</si>
  <si>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</si>
  <si>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</si>
  <si>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</si>
  <si>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</si>
  <si>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</si>
  <si>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</si>
  <si>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</si>
  <si>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</si>
  <si>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</si>
  <si>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</si>
  <si>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</si>
  <si>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</si>
  <si>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</si>
  <si>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</si>
  <si>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</si>
  <si>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</si>
  <si>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</si>
  <si>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</si>
  <si>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</si>
  <si>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</si>
  <si>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</si>
  <si>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</si>
  <si>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</si>
  <si>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</si>
  <si>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</si>
  <si>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</si>
  <si>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</si>
  <si>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</si>
  <si>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</si>
  <si>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</si>
  <si>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</si>
  <si>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</si>
  <si>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</si>
  <si>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</si>
  <si>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</si>
  <si>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</si>
  <si>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</si>
  <si>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</si>
  <si>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</si>
  <si>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</si>
  <si>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</si>
  <si>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</si>
  <si>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</si>
  <si>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</si>
  <si>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</si>
  <si>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</si>
  <si>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</si>
  <si>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</si>
  <si>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</si>
  <si>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</si>
  <si>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</si>
  <si>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</si>
  <si>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</si>
  <si>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</si>
  <si>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</si>
  <si>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</si>
  <si>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</si>
  <si>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</si>
  <si>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</si>
  <si>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</si>
  <si>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</si>
  <si>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</si>
  <si>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</si>
  <si>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</si>
  <si>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</si>
  <si>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</si>
  <si>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</si>
  <si>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</si>
  <si>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</si>
  <si>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</si>
  <si>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</si>
  <si>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</si>
  <si>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</si>
  <si>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</si>
  <si>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</si>
  <si>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</si>
  <si>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</si>
  <si>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</si>
  <si>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</si>
  <si>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</si>
  <si>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</si>
  <si>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</si>
  <si>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</si>
  <si>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</si>
  <si>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</si>
  <si>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</si>
  <si>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</si>
  <si>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</si>
  <si>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</si>
  <si>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</si>
  <si>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</si>
  <si>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</si>
  <si>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</si>
  <si>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</si>
  <si>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</si>
  <si>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</si>
  <si>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</si>
  <si>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</si>
  <si>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</si>
  <si>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</si>
  <si>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</si>
  <si>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</si>
  <si>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</si>
  <si>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</si>
  <si>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</si>
  <si>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</si>
  <si>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</si>
  <si>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</si>
  <si>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</si>
  <si>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</si>
  <si>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</si>
  <si>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</si>
  <si>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</si>
  <si>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</si>
  <si>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</si>
  <si>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</si>
  <si>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</si>
  <si>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</si>
  <si>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</si>
  <si>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</si>
  <si>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</si>
  <si>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</si>
  <si>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</si>
  <si>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</si>
  <si>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</si>
  <si>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</si>
  <si>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</si>
  <si>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</si>
  <si>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</si>
  <si>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</si>
  <si>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</si>
  <si>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</si>
  <si>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</si>
  <si>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</si>
  <si>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</si>
  <si>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</si>
  <si>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</si>
  <si>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</si>
  <si>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</si>
  <si>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</si>
  <si>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</si>
  <si>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</si>
  <si>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</si>
  <si>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</si>
  <si>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</si>
  <si>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</si>
  <si>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</si>
  <si>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</si>
  <si>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</si>
  <si>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</si>
  <si>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</si>
  <si>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</si>
  <si>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</si>
  <si>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</si>
  <si>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</si>
  <si>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</si>
  <si>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</si>
  <si>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</si>
  <si>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</si>
  <si>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</si>
  <si>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</si>
  <si>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</si>
  <si>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</si>
  <si>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</si>
  <si>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</si>
  <si>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</si>
  <si>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</si>
  <si>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</si>
  <si>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</si>
  <si>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</si>
  <si>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</si>
  <si>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</si>
  <si>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</si>
  <si>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</si>
  <si>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</si>
  <si>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</si>
  <si>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</si>
  <si>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</si>
  <si>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</si>
  <si>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</si>
  <si>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</si>
  <si>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</si>
  <si>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</si>
  <si>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</si>
  <si>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</si>
  <si>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</si>
  <si>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</si>
  <si>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</si>
  <si>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</si>
  <si>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</si>
  <si>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</si>
  <si>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</si>
  <si>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</si>
  <si>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</si>
  <si>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</si>
  <si>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</si>
  <si>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</si>
  <si>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</si>
  <si>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</si>
  <si>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</si>
  <si>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</si>
  <si>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</si>
  <si>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</si>
  <si>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</si>
  <si>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</si>
  <si>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</si>
  <si>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</si>
  <si>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</si>
  <si>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</si>
  <si>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</si>
  <si>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</si>
  <si>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</si>
  <si>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</si>
  <si>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</si>
  <si>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</si>
  <si>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</si>
  <si>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</si>
  <si>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</si>
  <si>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</si>
  <si>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</si>
  <si>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</si>
  <si>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</si>
  <si>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</si>
  <si>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</si>
  <si>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</si>
  <si>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</si>
  <si>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</si>
  <si>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</si>
  <si>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</si>
  <si>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</si>
  <si>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</si>
  <si>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</si>
  <si>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</si>
  <si>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</si>
  <si>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</si>
  <si>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</si>
  <si>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</si>
  <si>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</si>
  <si>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</si>
  <si>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</si>
  <si>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</si>
  <si>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</si>
  <si>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</si>
  <si>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</si>
  <si>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</si>
  <si>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</si>
  <si>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</si>
  <si>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</si>
  <si>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</si>
  <si>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</si>
  <si>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</si>
  <si>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</si>
  <si>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</si>
  <si>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</si>
  <si>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</si>
  <si>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</si>
  <si>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</si>
  <si>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</si>
  <si>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</si>
  <si>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</si>
  <si>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</si>
  <si>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</si>
  <si>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</si>
  <si>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</si>
  <si>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</si>
  <si>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</si>
  <si>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</si>
  <si>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</si>
  <si>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</si>
  <si>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</si>
  <si>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</si>
  <si>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</si>
  <si>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</si>
  <si>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</si>
  <si>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</si>
  <si>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</si>
  <si>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</si>
  <si>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</si>
  <si>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</si>
  <si>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</si>
  <si>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</si>
  <si>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</si>
  <si>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</si>
  <si>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</si>
  <si>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</si>
  <si>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</si>
  <si>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</si>
  <si>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</si>
  <si>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</si>
  <si>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</si>
  <si>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</si>
  <si>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</si>
  <si>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</si>
  <si>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</si>
  <si>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</si>
  <si>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</si>
  <si>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</si>
  <si>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</si>
  <si>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</si>
  <si>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</si>
  <si>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</si>
  <si>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</si>
  <si>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</si>
  <si>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</si>
  <si>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</si>
  <si>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</si>
  <si>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</si>
  <si>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</si>
  <si>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</si>
  <si>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</si>
  <si>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</si>
  <si>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</si>
  <si>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</si>
  <si>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</si>
  <si>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</si>
  <si>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</si>
  <si>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</si>
  <si>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</si>
  <si>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</si>
  <si>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</si>
  <si>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</si>
  <si>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</si>
  <si>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</si>
  <si>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</si>
  <si>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</si>
  <si>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</si>
  <si>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</si>
  <si>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</si>
  <si>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</si>
  <si>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</si>
  <si>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</si>
  <si>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</si>
  <si>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</si>
  <si>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</si>
  <si>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</si>
  <si>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</si>
  <si>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</si>
  <si>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</si>
  <si>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</si>
  <si>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</si>
  <si>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</si>
  <si>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</si>
  <si>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</si>
  <si>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</si>
  <si>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</si>
  <si>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</si>
  <si>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</si>
  <si>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</si>
  <si>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</si>
  <si>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</si>
  <si>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</si>
  <si>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</si>
  <si>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</si>
  <si>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</si>
  <si>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</si>
  <si>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</si>
  <si>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</si>
  <si>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</si>
  <si>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</si>
  <si>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</si>
  <si>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</si>
  <si>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</si>
  <si>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</si>
  <si>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</si>
  <si>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</si>
  <si>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</si>
  <si>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</si>
  <si>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</si>
  <si>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</si>
  <si>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</si>
  <si>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</si>
  <si>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</si>
  <si>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</si>
  <si>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</si>
  <si>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</si>
  <si>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</si>
  <si>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</si>
  <si>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</si>
  <si>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</si>
  <si>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</si>
  <si>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</si>
  <si>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</si>
  <si>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</si>
  <si>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</si>
  <si>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</si>
  <si>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</si>
  <si>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</si>
  <si>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</si>
  <si>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</si>
  <si>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</si>
  <si>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</si>
  <si>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</si>
  <si>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</si>
  <si>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</si>
  <si>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</si>
  <si>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</si>
  <si>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</si>
  <si>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</si>
  <si>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</si>
  <si>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</si>
  <si>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</si>
  <si>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</si>
  <si>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</si>
  <si>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</si>
  <si>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</si>
  <si>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</si>
  <si>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</si>
  <si>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</si>
  <si>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</si>
  <si>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</si>
  <si>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</si>
  <si>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</si>
  <si>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</si>
  <si>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</si>
  <si>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</si>
  <si>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</si>
  <si>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</si>
  <si>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</si>
  <si>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</si>
  <si>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</si>
  <si>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</si>
  <si>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</si>
  <si>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</si>
  <si>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</si>
  <si>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</si>
  <si>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</si>
  <si>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</si>
  <si>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</si>
  <si>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</si>
  <si>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</si>
  <si>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</si>
  <si>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</si>
  <si>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</si>
  <si>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</si>
  <si>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</si>
  <si>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</si>
  <si>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</si>
  <si>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</si>
  <si>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</si>
  <si>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</si>
  <si>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</si>
  <si>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</si>
  <si>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</si>
  <si>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</si>
  <si>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</si>
  <si>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</si>
  <si>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</si>
  <si>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</si>
  <si>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</si>
  <si>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</si>
  <si>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</si>
  <si>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</si>
  <si>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</si>
  <si>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</si>
  <si>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</si>
  <si>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</si>
  <si>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</si>
  <si>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</si>
  <si>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</si>
  <si>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</si>
  <si>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</si>
  <si>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</si>
  <si>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</si>
  <si>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</si>
  <si>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</si>
  <si>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</si>
  <si>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</si>
  <si>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</si>
  <si>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</si>
  <si>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</si>
  <si>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</si>
  <si>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</si>
  <si>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</si>
  <si>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</si>
  <si>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</si>
  <si>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</si>
  <si>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</si>
  <si>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</si>
  <si>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</si>
  <si>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</si>
  <si>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</si>
  <si>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</si>
  <si>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</si>
  <si>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</si>
  <si>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</si>
  <si>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</si>
  <si>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</si>
  <si>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</si>
  <si>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</si>
  <si>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</si>
  <si>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</si>
  <si>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</si>
  <si>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</si>
  <si>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</si>
  <si>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</si>
  <si>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</si>
  <si>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</si>
  <si>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</si>
  <si>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</si>
  <si>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</si>
  <si>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</si>
  <si>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</si>
  <si>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</si>
  <si>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</si>
  <si>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</si>
  <si>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</si>
  <si>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</si>
  <si>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</si>
  <si>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</si>
  <si>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</si>
  <si>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</si>
  <si>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</si>
  <si>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</si>
  <si>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</si>
  <si>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</si>
  <si>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</si>
  <si>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</si>
  <si>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</si>
  <si>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</si>
  <si>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</si>
  <si>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</si>
  <si>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</si>
  <si>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</si>
  <si>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</si>
  <si>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</si>
  <si>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</si>
  <si>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</si>
  <si>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</si>
  <si>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</si>
  <si>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</si>
  <si>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</si>
  <si>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</si>
  <si>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</si>
  <si>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</si>
  <si>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</si>
  <si>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</si>
  <si>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</si>
  <si>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</si>
  <si>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</si>
  <si>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</si>
  <si>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</si>
  <si>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</si>
  <si>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</si>
  <si>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</si>
  <si>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</si>
  <si>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</si>
  <si>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</si>
  <si>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</si>
  <si>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</si>
  <si>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</si>
  <si>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</si>
  <si>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</si>
  <si>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</si>
  <si>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</si>
  <si>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</si>
  <si>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</si>
  <si>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</si>
  <si>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</si>
  <si>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</si>
  <si>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</si>
  <si>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</si>
  <si>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</si>
  <si>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</si>
  <si>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</si>
  <si>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</si>
  <si>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</si>
  <si>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</si>
  <si>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</si>
  <si>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</si>
  <si>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</si>
  <si>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</si>
  <si>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</si>
  <si>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</si>
  <si>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</si>
  <si>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</si>
  <si>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</si>
  <si>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</si>
  <si>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</si>
  <si>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</si>
  <si>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</si>
  <si>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</si>
  <si>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</si>
  <si>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</si>
  <si>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</si>
  <si>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</si>
  <si>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</si>
  <si>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</si>
  <si>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</si>
  <si>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</si>
  <si>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</si>
  <si>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</si>
  <si>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</si>
  <si>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</si>
  <si>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</si>
  <si>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</si>
  <si>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</si>
  <si>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</si>
  <si>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</si>
  <si>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</si>
  <si>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</si>
  <si>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</si>
  <si>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</si>
  <si>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</si>
  <si>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</si>
  <si>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</si>
  <si>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</si>
  <si>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</si>
  <si>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</si>
  <si>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</si>
  <si>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</si>
  <si>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</si>
  <si>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</si>
  <si>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</si>
  <si>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</si>
  <si>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</si>
  <si>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</si>
  <si>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</si>
  <si>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</si>
  <si>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</si>
  <si>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</si>
  <si>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</si>
  <si>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</si>
  <si>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</si>
  <si>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</si>
  <si>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</si>
  <si>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</si>
  <si>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</si>
  <si>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</si>
  <si>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</si>
  <si>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</si>
  <si>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</si>
  <si>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</si>
  <si>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</si>
  <si>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</si>
  <si>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</si>
  <si>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</si>
  <si>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</si>
  <si>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</si>
  <si>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</si>
  <si>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</si>
  <si>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</si>
  <si>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</si>
  <si>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</si>
  <si>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</si>
  <si>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</si>
  <si>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</si>
  <si>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</si>
  <si>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</si>
  <si>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</si>
  <si>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</si>
  <si>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</si>
  <si>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</si>
  <si>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</si>
  <si>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</si>
  <si>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</si>
  <si>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</si>
  <si>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</si>
  <si>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</si>
  <si>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</si>
  <si>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</si>
  <si>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</si>
  <si>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</si>
  <si>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</si>
  <si>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</si>
  <si>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</si>
  <si>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</si>
  <si>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</si>
  <si>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</si>
  <si>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</si>
  <si>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</si>
  <si>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</si>
  <si>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</si>
  <si>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</si>
  <si>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</si>
  <si>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</si>
  <si>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</si>
  <si>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</si>
  <si>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</si>
  <si>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</si>
  <si>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</si>
  <si>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</si>
  <si>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</si>
  <si>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</si>
  <si>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</si>
  <si>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</si>
  <si>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</si>
  <si>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</si>
  <si>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</si>
  <si>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</si>
  <si>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</si>
  <si>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</si>
  <si>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</si>
  <si>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</si>
  <si>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</si>
  <si>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</si>
  <si>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</si>
  <si>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</si>
  <si>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</si>
  <si>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</si>
  <si>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</si>
  <si>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</si>
  <si>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</si>
  <si>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</si>
  <si>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</si>
  <si>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</si>
  <si>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</si>
  <si>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</si>
  <si>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</si>
  <si>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</si>
  <si>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</si>
  <si>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</si>
  <si>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</si>
  <si>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</si>
  <si>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</si>
  <si>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</si>
  <si>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</si>
  <si>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</si>
  <si>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</si>
  <si>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</si>
  <si>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</si>
  <si>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</si>
  <si>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</si>
  <si>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</si>
  <si>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</si>
  <si>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</si>
  <si>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</si>
  <si>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</si>
  <si>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</si>
  <si>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</si>
  <si>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</si>
  <si>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</si>
  <si>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</si>
  <si>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</si>
  <si>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</si>
  <si>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</si>
  <si>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</si>
  <si>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</si>
  <si>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</si>
  <si>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</si>
  <si>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</si>
  <si>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</si>
  <si>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</si>
  <si>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</si>
  <si>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</si>
  <si>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</si>
  <si>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</si>
  <si>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</si>
  <si>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</si>
  <si>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</si>
  <si>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</si>
  <si>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</si>
  <si>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</si>
  <si>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</si>
  <si>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</si>
  <si>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</si>
  <si>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</si>
  <si>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</si>
  <si>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</si>
  <si>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</si>
  <si>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</si>
  <si>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</si>
  <si>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</si>
  <si>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</si>
  <si>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</si>
  <si>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</si>
  <si>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</si>
  <si>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</si>
  <si>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</si>
  <si>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</si>
  <si>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</si>
  <si>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</si>
  <si>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</si>
  <si>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</si>
  <si>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</si>
  <si>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</si>
  <si>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</si>
  <si>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</si>
  <si>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</si>
  <si>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</si>
  <si>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</si>
  <si>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</si>
  <si>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</si>
  <si>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</si>
  <si>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</si>
  <si>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</si>
  <si>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</si>
  <si>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</si>
  <si>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</si>
  <si>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</si>
  <si>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</si>
  <si>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</si>
  <si>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</si>
  <si>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</si>
  <si>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</si>
  <si>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</si>
  <si>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</si>
  <si>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</si>
  <si>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</si>
  <si>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</si>
  <si>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</si>
  <si>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</si>
  <si>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</si>
  <si>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</si>
  <si>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</si>
  <si>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</si>
  <si>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</si>
  <si>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</si>
  <si>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</si>
  <si>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</si>
  <si>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</si>
  <si>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</si>
  <si>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</si>
  <si>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</si>
  <si>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</si>
  <si>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</si>
  <si>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</si>
  <si>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</si>
  <si>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</si>
  <si>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</si>
  <si>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</si>
  <si>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</si>
  <si>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</si>
  <si>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</si>
  <si>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</si>
  <si>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</si>
  <si>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</si>
  <si>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</si>
  <si>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</si>
  <si>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</si>
  <si>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</si>
  <si>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</si>
  <si>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</si>
  <si>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</si>
  <si>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</si>
  <si>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</si>
  <si>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</si>
  <si>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</si>
  <si>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</si>
  <si>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</si>
  <si>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</si>
  <si>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</si>
  <si>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</si>
  <si>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</si>
  <si>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</si>
  <si>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</si>
  <si>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</si>
  <si>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</si>
  <si>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</si>
  <si>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</si>
  <si>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</si>
  <si>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</si>
  <si>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</si>
  <si>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</si>
  <si>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</si>
  <si>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</si>
  <si>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</si>
  <si>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</si>
  <si>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</si>
  <si>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</si>
  <si>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</si>
  <si>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</si>
  <si>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</si>
  <si>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</si>
  <si>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</si>
  <si>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</si>
  <si>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</si>
  <si>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</si>
  <si>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</si>
  <si>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</si>
  <si>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</si>
  <si>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</si>
  <si>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</si>
  <si>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</si>
  <si>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</si>
  <si>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</si>
  <si>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</si>
  <si>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</si>
  <si>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</si>
  <si>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</si>
  <si>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</si>
  <si>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</si>
  <si>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</si>
  <si>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</si>
  <si>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</si>
  <si>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</si>
  <si>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</si>
  <si>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</si>
  <si>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</si>
  <si>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</si>
  <si>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</si>
  <si>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</si>
  <si>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</si>
  <si>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</si>
  <si>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</si>
  <si>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</si>
  <si>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</si>
  <si>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</si>
  <si>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</si>
  <si>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</si>
  <si>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</si>
  <si>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</si>
  <si>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</si>
  <si>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</si>
  <si>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</si>
  <si>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</si>
  <si>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</si>
  <si>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</si>
  <si>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</si>
  <si>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</si>
  <si>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</si>
  <si>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</si>
  <si>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</si>
  <si>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</si>
  <si>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</si>
  <si>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</si>
  <si>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</si>
  <si>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</si>
  <si>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</si>
  <si>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</si>
  <si>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</si>
  <si>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</si>
  <si>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</si>
  <si>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</si>
  <si>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</si>
  <si>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</si>
  <si>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</si>
  <si>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</si>
  <si>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</si>
  <si>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</si>
  <si>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</si>
  <si>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</si>
  <si>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</si>
  <si>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</si>
  <si>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</si>
  <si>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</si>
  <si>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</si>
  <si>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</si>
  <si>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</si>
  <si>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</si>
  <si>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</si>
  <si>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</si>
  <si>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</si>
  <si>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</si>
  <si>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</si>
  <si>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</si>
  <si>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</si>
  <si>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</si>
  <si>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</si>
  <si>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</si>
  <si>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</si>
  <si>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</si>
  <si>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</si>
  <si>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</si>
  <si>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</si>
  <si>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</si>
  <si>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</si>
  <si>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</si>
  <si>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</si>
  <si>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</si>
  <si>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</si>
  <si>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</si>
  <si>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</si>
  <si>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</si>
  <si>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</si>
  <si>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</si>
  <si>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</si>
  <si>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</si>
  <si>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</si>
  <si>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</si>
  <si>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</si>
  <si>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</si>
  <si>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</si>
  <si>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</si>
  <si>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</si>
  <si>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</si>
  <si>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</si>
  <si>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</si>
  <si>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</si>
  <si>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</si>
  <si>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</si>
  <si>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</si>
  <si>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</si>
  <si>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</si>
  <si>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</si>
  <si>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</si>
  <si>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</si>
  <si>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</si>
  <si>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</si>
  <si>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</si>
  <si>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</si>
  <si>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</si>
  <si>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</si>
  <si>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</si>
  <si>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</si>
  <si>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</si>
  <si>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</si>
  <si>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</si>
  <si>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</si>
  <si>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</si>
  <si>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</si>
  <si>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</si>
  <si>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</si>
  <si>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</si>
  <si>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</si>
  <si>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</si>
  <si>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</si>
  <si>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</si>
  <si>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</si>
  <si>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</si>
  <si>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</si>
  <si>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</si>
  <si>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</si>
  <si>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</si>
  <si>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</si>
  <si>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</si>
  <si>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</si>
  <si>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</si>
  <si>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</si>
  <si>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</si>
  <si>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</si>
  <si>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</si>
  <si>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</si>
  <si>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</si>
  <si>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</si>
  <si>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</si>
  <si>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</si>
  <si>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</si>
  <si>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</si>
  <si>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</si>
  <si>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</si>
  <si>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</si>
  <si>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</si>
  <si>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</si>
  <si>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</si>
  <si>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</si>
  <si>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</si>
  <si>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</si>
  <si>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</si>
  <si>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</si>
  <si>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</si>
  <si>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</si>
  <si>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</si>
  <si>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</si>
  <si>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</si>
  <si>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</si>
  <si>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</si>
  <si>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</si>
  <si>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</si>
  <si>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</si>
  <si>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</si>
  <si>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</si>
  <si>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</si>
  <si>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</si>
  <si>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</si>
  <si>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</si>
  <si>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</si>
  <si>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</si>
  <si>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</si>
  <si>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</si>
  <si>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</si>
  <si>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</si>
  <si>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</si>
  <si>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</si>
  <si>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</si>
  <si>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</si>
  <si>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</si>
  <si>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</si>
  <si>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</si>
  <si>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</si>
  <si>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</si>
  <si>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</si>
  <si>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</si>
  <si>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</si>
  <si>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</si>
  <si>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</si>
  <si>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</si>
  <si>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</si>
  <si>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</si>
  <si>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</si>
  <si>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</si>
  <si>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</si>
  <si>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</si>
  <si>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</si>
  <si>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</si>
  <si>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</si>
  <si>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</si>
  <si>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</si>
  <si>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</si>
  <si>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</si>
  <si>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</si>
  <si>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</si>
  <si>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</si>
  <si>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</si>
  <si>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</si>
  <si>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</si>
  <si>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</si>
  <si>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</si>
  <si>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</si>
  <si>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</si>
  <si>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</si>
  <si>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</si>
  <si>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</si>
  <si>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</si>
  <si>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</si>
  <si>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</si>
  <si>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</si>
  <si>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</si>
  <si>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</si>
  <si>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</si>
  <si>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</si>
  <si>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</si>
  <si>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</si>
  <si>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</si>
  <si>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</si>
  <si>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</si>
  <si>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</si>
  <si>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</si>
  <si>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</si>
  <si>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</si>
  <si>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</si>
  <si>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</si>
  <si>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</si>
  <si>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</si>
  <si>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</si>
  <si>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</si>
  <si>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</si>
  <si>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</si>
  <si>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</si>
  <si>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</si>
  <si>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</si>
  <si>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</si>
  <si>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</si>
  <si>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</si>
  <si>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</si>
  <si>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</si>
  <si>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</si>
  <si>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</si>
  <si>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</si>
  <si>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</si>
  <si>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</si>
  <si>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</si>
  <si>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</si>
  <si>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</si>
  <si>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</si>
  <si>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</si>
  <si>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</si>
  <si>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</si>
  <si>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</si>
  <si>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</si>
  <si>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</si>
  <si>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</si>
  <si>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</si>
  <si>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</si>
  <si>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</si>
  <si>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</si>
  <si>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</si>
  <si>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</si>
  <si>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</si>
  <si>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</si>
  <si>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</si>
  <si>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</si>
  <si>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</si>
  <si>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</si>
  <si>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</si>
  <si>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</si>
  <si>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</si>
  <si>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</si>
  <si>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</si>
  <si>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</si>
  <si>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</si>
  <si>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</si>
  <si>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</si>
  <si>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</si>
  <si>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</si>
  <si>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</si>
  <si>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</si>
  <si>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</si>
  <si>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</si>
  <si>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</si>
  <si>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</si>
  <si>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</si>
  <si>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</si>
  <si>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</si>
  <si>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</si>
  <si>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</si>
  <si>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</si>
  <si>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</si>
  <si>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</si>
  <si>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</si>
  <si>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</si>
  <si>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</si>
  <si>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</si>
  <si>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</si>
  <si>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</si>
  <si>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</si>
  <si>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</si>
  <si>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</si>
  <si>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</si>
  <si>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</si>
  <si>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</si>
  <si>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</si>
  <si>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</si>
  <si>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</si>
  <si>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</si>
  <si>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</si>
  <si>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</si>
  <si>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</si>
  <si>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</si>
  <si>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</si>
  <si>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</si>
  <si>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</si>
  <si>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</si>
  <si>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</si>
  <si>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</si>
  <si>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</si>
  <si>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</si>
  <si>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</si>
  <si>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</si>
  <si>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</si>
  <si>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</si>
  <si>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</si>
  <si>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</si>
  <si>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</si>
  <si>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</si>
  <si>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</si>
  <si>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</si>
  <si>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</si>
  <si>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</si>
  <si>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</si>
  <si>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</si>
  <si>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</si>
  <si>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</si>
  <si>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</si>
  <si>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</si>
  <si>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</si>
  <si>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</si>
  <si>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</si>
  <si>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</si>
  <si>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</si>
  <si>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</si>
  <si>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</si>
  <si>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</si>
  <si>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</si>
  <si>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</si>
  <si>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</si>
  <si>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</si>
  <si>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</si>
  <si>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</si>
  <si>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</si>
  <si>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</si>
  <si>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</si>
  <si>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</si>
  <si>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</si>
  <si>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</si>
  <si>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</si>
  <si>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</si>
  <si>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</si>
  <si>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</si>
  <si>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</si>
  <si>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</si>
  <si>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</si>
  <si>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</si>
  <si>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</si>
  <si>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</si>
  <si>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</si>
  <si>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</si>
  <si>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</si>
  <si>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</si>
  <si>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</si>
  <si>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</si>
  <si>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</si>
  <si>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</si>
  <si>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</si>
  <si>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</si>
  <si>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</si>
  <si>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</si>
  <si>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</si>
  <si>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</si>
  <si>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</si>
  <si>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</si>
  <si>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</si>
  <si>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</si>
  <si>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</si>
  <si>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</si>
  <si>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</si>
  <si>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</si>
  <si>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</si>
  <si>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</si>
  <si>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</si>
  <si>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</si>
  <si>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</si>
  <si>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</si>
  <si>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</si>
  <si>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</si>
  <si>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</si>
  <si>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</si>
  <si>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</si>
  <si>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</si>
  <si>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</si>
  <si>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</si>
  <si>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</si>
  <si>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</si>
  <si>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</si>
  <si>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</si>
  <si>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</si>
  <si>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</si>
  <si>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</si>
  <si>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</si>
  <si>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</si>
  <si>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</si>
  <si>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</si>
  <si>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</si>
  <si>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</si>
  <si>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</si>
  <si>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</si>
  <si>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</si>
  <si>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</si>
  <si>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</si>
  <si>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</si>
  <si>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</si>
  <si>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</si>
  <si>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</si>
  <si>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</si>
  <si>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</si>
  <si>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</si>
  <si>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</si>
  <si>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</si>
  <si>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</si>
  <si>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</si>
  <si>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</si>
  <si>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</si>
  <si>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</si>
  <si>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</si>
  <si>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</si>
  <si>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</si>
  <si>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</si>
  <si>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</si>
  <si>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</si>
  <si>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</si>
  <si>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</si>
  <si>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</si>
  <si>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</si>
  <si>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</si>
  <si>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</si>
  <si>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</si>
  <si>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</si>
  <si>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</si>
  <si>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</si>
  <si>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</si>
  <si>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</si>
  <si>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</si>
  <si>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</si>
  <si>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</si>
  <si>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</si>
  <si>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</si>
  <si>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</si>
  <si>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</si>
  <si>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</si>
  <si>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</si>
  <si>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</si>
  <si>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</si>
  <si>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</si>
  <si>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</si>
  <si>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</si>
  <si>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</si>
  <si>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</si>
  <si>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</si>
  <si>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</si>
  <si>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</si>
  <si>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</si>
  <si>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</si>
  <si>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</si>
  <si>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</si>
  <si>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</si>
  <si>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</si>
  <si>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</si>
  <si>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</si>
  <si>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</si>
  <si>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</si>
  <si>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</si>
  <si>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</si>
  <si>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</si>
  <si>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</si>
  <si>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</si>
  <si>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</si>
  <si>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</si>
  <si>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</si>
  <si>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</si>
  <si>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</si>
  <si>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</si>
  <si>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</si>
  <si>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</si>
  <si>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</si>
  <si>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</si>
  <si>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</si>
  <si>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</si>
  <si>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</si>
  <si>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</si>
  <si>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</si>
  <si>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</si>
  <si>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</si>
  <si>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</si>
  <si>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</si>
  <si>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</si>
  <si>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</si>
  <si>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</si>
  <si>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</si>
  <si>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</si>
  <si>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</si>
  <si>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</si>
  <si>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</si>
  <si>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</si>
  <si>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</si>
  <si>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</si>
  <si>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</si>
  <si>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</si>
  <si>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</si>
  <si>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</si>
  <si>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</si>
  <si>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</si>
  <si>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</si>
  <si>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</si>
  <si>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</si>
  <si>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</si>
  <si>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</si>
  <si>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</si>
  <si>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</si>
  <si>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</si>
  <si>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</si>
  <si>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</si>
  <si>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</si>
  <si>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</si>
  <si>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</si>
  <si>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</si>
  <si>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</si>
  <si>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</si>
  <si>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</si>
  <si>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</si>
  <si>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</si>
  <si>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</si>
  <si>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</si>
  <si>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</si>
  <si>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</si>
  <si>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</si>
  <si>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</si>
  <si>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</si>
  <si>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</si>
  <si>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</si>
  <si>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</si>
  <si>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</si>
  <si>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</si>
  <si>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</si>
  <si>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</si>
  <si>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</si>
  <si>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</si>
  <si>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</si>
  <si>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</si>
  <si>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</si>
  <si>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</si>
  <si>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</si>
  <si>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</si>
  <si>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</si>
  <si>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</si>
  <si>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</si>
  <si>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</si>
  <si>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</si>
  <si>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</si>
  <si>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</si>
  <si>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</si>
  <si>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</si>
  <si>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</si>
  <si>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</si>
  <si>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</si>
  <si>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</si>
  <si>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</si>
  <si>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</si>
  <si>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</si>
  <si>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</si>
  <si>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</si>
  <si>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</si>
  <si>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</si>
  <si>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</si>
  <si>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</si>
  <si>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</si>
  <si>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</si>
  <si>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</si>
  <si>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</si>
  <si>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</si>
  <si>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</si>
  <si>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</si>
  <si>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</si>
  <si>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</si>
  <si>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</si>
  <si>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</si>
  <si>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</si>
  <si>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</si>
  <si>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</si>
  <si>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</si>
  <si>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</si>
  <si>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</si>
  <si>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</si>
  <si>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</si>
  <si>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</si>
  <si>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</si>
  <si>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</si>
  <si>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</si>
  <si>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</si>
  <si>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</si>
  <si>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</si>
  <si>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</si>
  <si>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</si>
  <si>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</si>
  <si>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</si>
  <si>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</si>
  <si>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</si>
  <si>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</si>
  <si>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</si>
  <si>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</si>
  <si>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</si>
  <si>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</si>
  <si>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</si>
  <si>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</si>
  <si>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</si>
  <si>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</si>
  <si>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</si>
  <si>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</si>
  <si>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</si>
  <si>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</si>
  <si>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</si>
  <si>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</si>
  <si>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</si>
  <si>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</si>
  <si>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</si>
  <si>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</si>
  <si>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</si>
  <si>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</si>
  <si>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</si>
  <si>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</si>
  <si>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</si>
  <si>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</si>
  <si>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</si>
  <si>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</si>
  <si>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</si>
  <si>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</si>
  <si>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</si>
  <si>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</si>
  <si>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</si>
  <si>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</si>
  <si>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</si>
  <si>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</si>
  <si>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</si>
  <si>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</si>
  <si>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</si>
  <si>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</si>
  <si>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</si>
  <si>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</si>
  <si>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</si>
  <si>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</si>
  <si>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</si>
  <si>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</si>
  <si>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</si>
  <si>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</si>
  <si>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</si>
  <si>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</si>
  <si>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</si>
  <si>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</si>
  <si>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</si>
  <si>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</si>
  <si>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</si>
  <si>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</si>
  <si>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</si>
  <si>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</si>
  <si>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</si>
  <si>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</si>
  <si>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</si>
  <si>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</si>
  <si>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</si>
  <si>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</si>
  <si>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</si>
  <si>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</si>
  <si>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</si>
  <si>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</si>
  <si>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</si>
  <si>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</si>
  <si>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</si>
  <si>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</si>
  <si>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</si>
  <si>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</si>
  <si>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</si>
  <si>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</si>
  <si>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</si>
  <si>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</si>
  <si>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</si>
  <si>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</si>
  <si>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</si>
  <si>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</si>
  <si>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</si>
  <si>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</si>
  <si>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</si>
  <si>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</si>
  <si>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</si>
  <si>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</si>
  <si>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</si>
  <si>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</si>
  <si>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</si>
  <si>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</si>
  <si>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</si>
  <si>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</si>
  <si>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</si>
  <si>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</si>
  <si>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</si>
  <si>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</si>
  <si>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</si>
  <si>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</si>
  <si>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</si>
  <si>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</si>
  <si>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</si>
  <si>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</si>
  <si>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</si>
  <si>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</si>
  <si>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</si>
  <si>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</si>
  <si>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</si>
  <si>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</si>
  <si>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</si>
  <si>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</si>
  <si>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</si>
  <si>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</si>
  <si>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</si>
  <si>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</si>
  <si>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</si>
  <si>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</si>
  <si>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</si>
  <si>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</si>
  <si>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</si>
  <si>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</si>
  <si>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</si>
  <si>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</si>
  <si>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</si>
  <si>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</si>
  <si>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</si>
  <si>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</si>
  <si>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</si>
  <si>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</si>
  <si>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</si>
  <si>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</si>
  <si>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</si>
  <si>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</si>
  <si>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</si>
  <si>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</si>
  <si>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</si>
  <si>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</si>
  <si>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</si>
  <si>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</si>
  <si>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</si>
  <si>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</si>
  <si>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</si>
  <si>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</si>
  <si>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</si>
  <si>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</si>
  <si>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</si>
  <si>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</si>
  <si>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</si>
  <si>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</si>
  <si>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</si>
  <si>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</si>
  <si>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</si>
  <si>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</si>
  <si>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</si>
  <si>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</si>
  <si>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</si>
  <si>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</si>
  <si>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</si>
  <si>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</si>
  <si>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</si>
  <si>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</si>
  <si>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</si>
  <si>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</si>
  <si>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</si>
  <si>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</si>
  <si>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</si>
  <si>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</si>
  <si>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</si>
  <si>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</si>
  <si>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</si>
  <si>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</si>
  <si>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</si>
  <si>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</si>
  <si>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</si>
  <si>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</si>
  <si>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</si>
  <si>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</si>
  <si>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</si>
  <si>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</si>
  <si>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</si>
  <si>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</si>
  <si>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</si>
  <si>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</si>
  <si>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</si>
  <si>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</si>
  <si>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</si>
  <si>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</si>
  <si>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</si>
  <si>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</si>
  <si>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</si>
  <si>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</si>
  <si>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</si>
  <si>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</si>
  <si>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</si>
  <si>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</si>
  <si>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</si>
  <si>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</si>
  <si>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</si>
  <si>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</si>
  <si>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</si>
  <si>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</si>
  <si>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</si>
  <si>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</si>
  <si>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</si>
  <si>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</si>
  <si>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</si>
  <si>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</si>
  <si>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</si>
  <si>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</si>
  <si>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</si>
  <si>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</si>
  <si>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</si>
  <si>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</si>
  <si>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</si>
  <si>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</si>
  <si>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</si>
  <si>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</si>
  <si>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</si>
  <si>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</si>
  <si>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</si>
  <si>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</si>
  <si>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</si>
  <si>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</si>
  <si>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</si>
  <si>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</si>
  <si>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</si>
  <si>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</si>
  <si>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</si>
  <si>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</si>
  <si>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</si>
  <si>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</si>
  <si>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</si>
  <si>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</si>
  <si>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</si>
  <si>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</si>
  <si>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</si>
  <si>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</si>
  <si>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</si>
  <si>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</si>
  <si>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</si>
  <si>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</si>
  <si>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</si>
  <si>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</si>
  <si>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</si>
  <si>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</si>
  <si>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</si>
  <si>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</si>
  <si>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</si>
  <si>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</si>
  <si>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</si>
  <si>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</si>
  <si>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</si>
  <si>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</si>
  <si>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</si>
  <si>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</si>
  <si>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</si>
  <si>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</si>
  <si>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</si>
  <si>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</si>
  <si>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</si>
  <si>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</si>
  <si>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</si>
  <si>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</si>
  <si>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</si>
  <si>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</si>
  <si>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</si>
  <si>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</si>
  <si>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</si>
  <si>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</si>
  <si>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</si>
  <si>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</si>
  <si>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</si>
  <si>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</si>
  <si>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</si>
  <si>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</si>
  <si>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</si>
  <si>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</si>
  <si>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</si>
  <si>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</si>
  <si>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</si>
  <si>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</si>
  <si>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</si>
  <si>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</si>
  <si>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</si>
  <si>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</si>
  <si>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</si>
  <si>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</si>
  <si>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</si>
  <si>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</si>
  <si>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</si>
  <si>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</si>
  <si>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</si>
  <si>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</si>
  <si>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</si>
  <si>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</si>
  <si>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</si>
  <si>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</si>
  <si>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</si>
  <si>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</si>
  <si>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</si>
  <si>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</si>
  <si>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</si>
  <si>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</si>
  <si>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</si>
  <si>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</si>
  <si>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</si>
  <si>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</si>
  <si>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</si>
  <si>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</si>
  <si>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</si>
  <si>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</si>
  <si>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</si>
  <si>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</si>
  <si>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</si>
  <si>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</si>
  <si>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</si>
  <si>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</si>
  <si>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</si>
  <si>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</si>
  <si>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</si>
  <si>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</si>
  <si>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</si>
  <si>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</si>
  <si>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</si>
  <si>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</si>
  <si>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</si>
  <si>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</si>
  <si>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</si>
  <si>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</si>
  <si>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</si>
  <si>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</si>
  <si>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</si>
  <si>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</si>
  <si>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</si>
  <si>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</si>
  <si>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</si>
  <si>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</si>
  <si>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</si>
  <si>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</si>
  <si>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</si>
  <si>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</si>
  <si>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</si>
  <si>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</si>
  <si>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</si>
  <si>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</si>
  <si>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</si>
  <si>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</si>
  <si>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</si>
  <si>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</si>
  <si>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</si>
  <si>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</si>
  <si>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</si>
  <si>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</si>
  <si>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</si>
  <si>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</si>
  <si>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</si>
  <si>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</si>
  <si>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</si>
  <si>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</si>
  <si>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</si>
  <si>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</si>
  <si>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</si>
  <si>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</si>
  <si>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</si>
  <si>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</si>
  <si>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</si>
  <si>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</si>
  <si>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</si>
  <si>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</si>
  <si>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</si>
  <si>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</si>
  <si>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</si>
  <si>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</si>
  <si>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</si>
  <si>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</si>
  <si>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</si>
  <si>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</si>
  <si>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</si>
  <si>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</si>
  <si>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</si>
  <si>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</si>
  <si>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</si>
  <si>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</si>
  <si>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</si>
  <si>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</si>
  <si>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</si>
  <si>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</si>
  <si>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</si>
  <si>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</si>
  <si>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</si>
  <si>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</si>
  <si>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</si>
  <si>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</si>
  <si>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</si>
  <si>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</si>
  <si>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</si>
  <si>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</si>
  <si>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</si>
  <si>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</si>
  <si>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</si>
  <si>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</si>
  <si>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</si>
  <si>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</si>
  <si>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</si>
  <si>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</si>
  <si>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</si>
  <si>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</si>
  <si>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</si>
  <si>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</si>
  <si>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</si>
  <si>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</si>
  <si>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</si>
  <si>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</si>
  <si>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</si>
  <si>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</si>
  <si>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</si>
  <si>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</si>
  <si>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</si>
  <si>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</si>
  <si>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</si>
  <si>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</si>
  <si>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</si>
  <si>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</si>
  <si>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</si>
  <si>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</si>
  <si>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</si>
  <si>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</si>
  <si>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</si>
  <si>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</si>
  <si>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</si>
  <si>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</si>
  <si>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</si>
  <si>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</si>
  <si>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</si>
  <si>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</si>
  <si>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</si>
  <si>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</si>
  <si>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</si>
  <si>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</si>
  <si>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</si>
  <si>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</si>
  <si>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</si>
  <si>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</si>
  <si>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</si>
  <si>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</si>
  <si>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</si>
  <si>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</si>
  <si>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</si>
  <si>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</si>
  <si>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</si>
  <si>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</si>
  <si>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</si>
  <si>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</si>
  <si>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</si>
  <si>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</si>
  <si>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</si>
  <si>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</si>
  <si>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</si>
  <si>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</si>
  <si>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</si>
  <si>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</si>
  <si>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</si>
  <si>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</si>
  <si>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</si>
  <si>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</si>
  <si>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</si>
  <si>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</si>
  <si>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</si>
  <si>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</si>
  <si>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</si>
  <si>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</si>
  <si>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</si>
  <si>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</si>
  <si>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</si>
  <si>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</si>
  <si>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</si>
  <si>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</si>
  <si>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</si>
  <si>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</si>
  <si>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</si>
  <si>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</si>
  <si>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</si>
  <si>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</si>
  <si>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</si>
  <si>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</si>
  <si>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</si>
  <si>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</si>
  <si>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</si>
  <si>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</si>
  <si>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</si>
  <si>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</si>
  <si>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</si>
  <si>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</si>
  <si>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</si>
  <si>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</si>
  <si>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</si>
  <si>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</si>
  <si>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</si>
  <si>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</si>
  <si>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</si>
  <si>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</si>
  <si>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</si>
  <si>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</si>
  <si>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</si>
  <si>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</si>
  <si>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</si>
  <si>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</si>
  <si>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</si>
  <si>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</si>
  <si>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</si>
  <si>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</si>
  <si>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</si>
  <si>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</si>
  <si>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</si>
  <si>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</si>
  <si>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</si>
  <si>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</si>
  <si>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</si>
  <si>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</si>
  <si>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</si>
  <si>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</si>
  <si>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</si>
  <si>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</si>
  <si>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</si>
  <si>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</si>
  <si>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</si>
  <si>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</si>
  <si>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</si>
  <si>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</si>
  <si>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</si>
  <si>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</si>
  <si>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</si>
  <si>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</si>
  <si>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</si>
  <si>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</si>
  <si>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</si>
  <si>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</si>
  <si>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</si>
  <si>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</si>
  <si>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</si>
  <si>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</si>
  <si>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</si>
  <si>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</si>
  <si>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</si>
  <si>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</si>
  <si>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</si>
  <si>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</si>
  <si>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</si>
  <si>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</si>
  <si>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</si>
  <si>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</si>
  <si>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</si>
  <si>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</si>
  <si>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</si>
  <si>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</si>
  <si>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</si>
  <si>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</si>
  <si>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</si>
  <si>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</si>
  <si>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</si>
  <si>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</si>
  <si>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</si>
  <si>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</si>
  <si>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</si>
  <si>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</si>
  <si>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</si>
  <si>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</si>
  <si>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</si>
  <si>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</si>
  <si>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</si>
  <si>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</si>
  <si>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</si>
  <si>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</si>
  <si>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</si>
  <si>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</si>
  <si>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</si>
  <si>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</si>
  <si>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</si>
  <si>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</si>
  <si>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</si>
  <si>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</si>
  <si>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</si>
  <si>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</si>
  <si>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</si>
  <si>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</si>
  <si>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</si>
  <si>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</si>
  <si>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</si>
  <si>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</si>
  <si>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</si>
  <si>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</si>
  <si>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</si>
  <si>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</si>
  <si>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</si>
  <si>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</si>
  <si>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</si>
  <si>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</si>
  <si>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</si>
  <si>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</si>
  <si>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</si>
  <si>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</si>
  <si>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</si>
  <si>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</si>
  <si>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</si>
  <si>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</si>
  <si>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</si>
  <si>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</si>
  <si>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</si>
  <si>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</si>
  <si>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</si>
  <si>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</si>
  <si>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</si>
  <si>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</si>
  <si>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</si>
  <si>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</si>
  <si>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</si>
  <si>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</si>
  <si>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</si>
  <si>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</si>
  <si>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</si>
  <si>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</si>
  <si>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</si>
  <si>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</si>
  <si>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</si>
  <si>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</si>
  <si>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</si>
  <si>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</si>
  <si>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</si>
  <si>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</si>
  <si>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</si>
  <si>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</si>
  <si>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</si>
  <si>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</si>
  <si>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</si>
  <si>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</si>
  <si>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</si>
  <si>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</si>
  <si>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</si>
  <si>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</si>
  <si>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</si>
  <si>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</si>
  <si>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</si>
  <si>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</si>
  <si>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</si>
  <si>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</si>
  <si>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</si>
  <si>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</si>
  <si>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</si>
  <si>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</si>
  <si>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</si>
  <si>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</si>
  <si>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</si>
  <si>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</si>
  <si>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</si>
  <si>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</si>
  <si>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</si>
  <si>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</si>
  <si>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</si>
  <si>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</si>
  <si>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</si>
  <si>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</si>
  <si>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</si>
  <si>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</si>
  <si>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</si>
  <si>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</si>
  <si>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</si>
  <si>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</si>
  <si>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</si>
  <si>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</si>
  <si>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</si>
  <si>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</si>
  <si>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</si>
  <si>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</si>
  <si>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</si>
  <si>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</si>
  <si>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</si>
  <si>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</si>
  <si>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</si>
  <si>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</si>
  <si>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</si>
  <si>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</si>
  <si>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</si>
  <si>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</si>
  <si>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</si>
  <si>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</si>
  <si>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</si>
  <si>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</si>
  <si>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</si>
  <si>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</si>
  <si>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</si>
  <si>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</si>
  <si>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</si>
  <si>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</si>
  <si>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</si>
  <si>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</si>
  <si>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</si>
  <si>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</si>
  <si>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</si>
  <si>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</si>
  <si>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</si>
  <si>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</si>
  <si>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</si>
  <si>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</si>
  <si>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</si>
  <si>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</si>
  <si>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</si>
  <si>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</si>
  <si>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</si>
  <si>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</si>
  <si>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</si>
  <si>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</si>
  <si>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</si>
  <si>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</si>
  <si>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</si>
  <si>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</si>
  <si>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</si>
  <si>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</si>
  <si>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</si>
  <si>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</si>
  <si>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</si>
  <si>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</si>
  <si>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</si>
  <si>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</si>
  <si>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</si>
  <si>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</si>
  <si>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</si>
  <si>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</si>
  <si>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</si>
  <si>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</si>
  <si>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</si>
  <si>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</si>
  <si>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</si>
  <si>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</si>
  <si>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</si>
  <si>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</si>
  <si>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</si>
  <si>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</si>
  <si>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</si>
  <si>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</si>
  <si>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</si>
  <si>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</si>
  <si>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</si>
  <si>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</si>
  <si>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</si>
  <si>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</si>
  <si>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</si>
  <si>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</si>
  <si>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</si>
  <si>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</si>
  <si>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</si>
  <si>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</si>
  <si>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</si>
  <si>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</si>
  <si>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</si>
  <si>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</si>
  <si>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</si>
  <si>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</si>
  <si>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</si>
  <si>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</si>
  <si>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</si>
  <si>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</si>
  <si>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</si>
  <si>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</si>
  <si>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</si>
  <si>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</si>
  <si>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</si>
  <si>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</si>
  <si>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</si>
  <si>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</si>
  <si>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</si>
  <si>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</si>
  <si>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</si>
  <si>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</si>
  <si>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</si>
  <si>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</si>
  <si>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</si>
  <si>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</si>
  <si>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</si>
  <si>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</si>
  <si>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</si>
  <si>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</si>
  <si>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</si>
  <si>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</si>
  <si>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</si>
  <si>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</si>
  <si>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</si>
  <si>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</si>
  <si>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</si>
  <si>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</si>
  <si>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</si>
  <si>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</si>
  <si>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</si>
  <si>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</si>
  <si>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</si>
  <si>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</si>
  <si>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</si>
  <si>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</si>
  <si>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</si>
  <si>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</si>
  <si>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</si>
  <si>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</si>
  <si>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</si>
  <si>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</si>
  <si>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</si>
  <si>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</si>
  <si>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</si>
  <si>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</si>
  <si>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</si>
  <si>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</si>
  <si>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</si>
  <si>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</si>
  <si>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</si>
  <si>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</si>
  <si>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</si>
  <si>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</si>
  <si>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</si>
  <si>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</si>
  <si>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</si>
  <si>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</si>
  <si>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</si>
  <si>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</si>
  <si>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</si>
  <si>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</si>
  <si>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</si>
  <si>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</si>
  <si>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</si>
  <si>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</si>
  <si>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</si>
  <si>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</si>
  <si>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</si>
  <si>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</si>
  <si>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</si>
  <si>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</si>
  <si>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</si>
  <si>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</si>
  <si>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</si>
  <si>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</si>
  <si>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</si>
  <si>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</si>
  <si>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</si>
  <si>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</si>
  <si>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</si>
  <si>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</si>
  <si>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</si>
  <si>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</si>
  <si>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</si>
  <si>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</si>
  <si>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</si>
  <si>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</si>
  <si>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</si>
  <si>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</si>
  <si>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</si>
  <si>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</si>
  <si>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</si>
  <si>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</si>
  <si>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</si>
  <si>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</si>
  <si>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</si>
  <si>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</si>
  <si>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</si>
  <si>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</si>
  <si>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</si>
  <si>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</si>
  <si>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</si>
  <si>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</si>
  <si>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</si>
  <si>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</si>
  <si>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</si>
  <si>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</si>
  <si>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</si>
  <si>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</si>
  <si>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</si>
  <si>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</si>
  <si>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</si>
  <si>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</si>
  <si>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</si>
  <si>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</si>
  <si>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</si>
  <si>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</si>
  <si>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</si>
  <si>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</si>
  <si>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</si>
  <si>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</si>
  <si>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</si>
  <si>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</si>
  <si>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</si>
  <si>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</si>
  <si>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</si>
  <si>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</si>
  <si>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</si>
  <si>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</si>
  <si>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</si>
  <si>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</si>
  <si>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</si>
  <si>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</si>
  <si>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</si>
  <si>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</si>
  <si>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</si>
  <si>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</si>
  <si>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</si>
  <si>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</si>
  <si>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</si>
  <si>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</si>
  <si>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</si>
  <si>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</si>
  <si>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</si>
  <si>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</si>
  <si>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</si>
  <si>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</si>
  <si>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</si>
  <si>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</si>
  <si>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</si>
  <si>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</si>
  <si>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</si>
  <si>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</si>
  <si>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</si>
  <si>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</si>
  <si>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</si>
  <si>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</si>
  <si>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</si>
  <si>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</si>
  <si>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</si>
  <si>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</si>
  <si>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</si>
  <si>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</si>
  <si>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</si>
  <si>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</si>
  <si>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</si>
  <si>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</si>
  <si>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</si>
  <si>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</si>
  <si>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</si>
  <si>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</si>
  <si>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</si>
  <si>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</si>
  <si>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</si>
  <si>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</si>
  <si>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</si>
  <si>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</si>
  <si>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</si>
  <si>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</si>
  <si>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</si>
  <si>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</si>
  <si>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</si>
  <si>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</si>
  <si>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</si>
  <si>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</si>
  <si>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</si>
  <si>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</si>
  <si>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</si>
  <si>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</si>
  <si>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</si>
  <si>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</si>
  <si>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</si>
  <si>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</si>
  <si>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</si>
  <si>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</si>
  <si>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</si>
  <si>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</si>
  <si>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</si>
  <si>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</si>
  <si>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</si>
  <si>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</si>
  <si>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</si>
  <si>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</si>
  <si>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</si>
  <si>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</si>
  <si>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</si>
  <si>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</si>
  <si>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</si>
  <si>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</si>
  <si>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</si>
  <si>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</si>
  <si>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</si>
  <si>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</si>
  <si>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</si>
  <si>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</si>
  <si>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</si>
  <si>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</si>
  <si>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</si>
  <si>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</si>
  <si>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</si>
  <si>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</si>
  <si>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</si>
  <si>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</si>
  <si>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</si>
  <si>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</si>
  <si>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</si>
  <si>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</si>
  <si>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</si>
  <si>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</si>
  <si>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</si>
  <si>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</si>
  <si>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</si>
  <si>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</si>
  <si>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</si>
  <si>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</si>
  <si>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</si>
  <si>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</si>
  <si>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</si>
  <si>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</si>
  <si>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</si>
  <si>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</si>
  <si>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</si>
  <si>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</si>
  <si>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</si>
  <si>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</si>
  <si>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</si>
  <si>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</si>
  <si>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</si>
  <si>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</si>
  <si>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</si>
  <si>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</si>
  <si>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</si>
  <si>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</si>
  <si>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</si>
  <si>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</si>
  <si>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</si>
  <si>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</si>
  <si>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</si>
  <si>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</si>
  <si>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</si>
  <si>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</si>
  <si>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</si>
  <si>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</si>
  <si>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</si>
  <si>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</si>
  <si>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</si>
  <si>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</si>
  <si>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</si>
  <si>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</si>
  <si>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</si>
  <si>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</si>
  <si>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</si>
  <si>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</si>
  <si>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</si>
  <si>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</si>
  <si>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</si>
  <si>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</si>
  <si>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</si>
  <si>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</si>
  <si>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</si>
  <si>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</si>
  <si>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</si>
  <si>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</si>
  <si>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</si>
  <si>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</si>
  <si>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</si>
  <si>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</si>
  <si>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</si>
  <si>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</si>
  <si>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</si>
  <si>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</si>
  <si>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</si>
  <si>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</si>
  <si>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</si>
  <si>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</si>
  <si>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</si>
  <si>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</si>
  <si>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</si>
  <si>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</si>
  <si>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</si>
  <si>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</si>
  <si>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</si>
  <si>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</si>
  <si>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</si>
  <si>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</si>
  <si>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</si>
  <si>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</si>
  <si>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</si>
  <si>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</si>
  <si>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</si>
  <si>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</si>
  <si>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</si>
  <si>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</si>
  <si>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</si>
  <si>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</si>
  <si>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</si>
  <si>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</si>
  <si>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</si>
  <si>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</si>
  <si>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</si>
  <si>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</si>
  <si>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</si>
  <si>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</si>
  <si>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</si>
  <si>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</si>
  <si>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</si>
  <si>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</si>
  <si>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</si>
  <si>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</si>
  <si>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</si>
  <si>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</si>
  <si>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</si>
  <si>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</si>
  <si>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</si>
  <si>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</si>
  <si>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</si>
  <si>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</si>
  <si>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</si>
  <si>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</si>
  <si>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</si>
  <si>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</si>
  <si>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</si>
  <si>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</si>
  <si>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</si>
  <si>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</si>
  <si>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</si>
  <si>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</si>
  <si>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</si>
  <si>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</si>
  <si>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</si>
  <si>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</si>
  <si>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</si>
  <si>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</si>
  <si>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</si>
  <si>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</si>
  <si>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</si>
  <si>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</si>
  <si>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</si>
  <si>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</si>
  <si>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</si>
  <si>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</si>
  <si>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</si>
  <si>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</si>
  <si>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</si>
  <si>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</si>
  <si>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</si>
  <si>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</si>
  <si>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</si>
  <si>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</si>
  <si>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</si>
  <si>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</si>
  <si>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</si>
  <si>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</si>
  <si>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</si>
  <si>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</si>
  <si>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</si>
  <si>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</si>
  <si>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</si>
  <si>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</si>
  <si>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</si>
  <si>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</si>
  <si>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</si>
  <si>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</si>
  <si>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</si>
  <si>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</si>
  <si>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</si>
  <si>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</si>
  <si>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</si>
  <si>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</si>
  <si>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</si>
  <si>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</si>
  <si>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</si>
  <si>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</si>
  <si>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</si>
  <si>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</si>
  <si>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</si>
  <si>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</si>
  <si>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</si>
  <si>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</si>
  <si>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</si>
  <si>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</si>
  <si>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</si>
  <si>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</si>
  <si>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</si>
  <si>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</si>
  <si>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</si>
  <si>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</si>
  <si>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</si>
  <si>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</si>
  <si>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</si>
  <si>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</si>
  <si>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</si>
  <si>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</si>
  <si>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</si>
  <si>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</si>
  <si>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</si>
  <si>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</si>
  <si>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</si>
  <si>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</si>
  <si>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</si>
  <si>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</si>
  <si>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</si>
  <si>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</si>
  <si>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</si>
  <si>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</si>
  <si>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</si>
  <si>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</si>
  <si>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</si>
  <si>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</si>
  <si>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</si>
  <si>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</si>
  <si>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</si>
  <si>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</si>
  <si>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</si>
  <si>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</si>
  <si>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</si>
  <si>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</si>
  <si>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</si>
  <si>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</si>
  <si>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</si>
  <si>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</si>
  <si>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</si>
  <si>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</si>
  <si>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</si>
  <si>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</si>
  <si>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</si>
  <si>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</si>
  <si>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</si>
  <si>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</si>
  <si>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</si>
  <si>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</si>
  <si>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</si>
  <si>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</si>
  <si>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</si>
  <si>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</si>
  <si>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</si>
  <si>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</si>
  <si>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</si>
  <si>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</si>
  <si>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</si>
  <si>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</si>
  <si>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</si>
  <si>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</si>
  <si>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</si>
  <si>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</si>
  <si>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</si>
  <si>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</si>
  <si>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</si>
  <si>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</si>
  <si>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</si>
  <si>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</si>
  <si>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</si>
  <si>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</si>
  <si>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</si>
  <si>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</si>
  <si>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</si>
  <si>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</si>
  <si>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</si>
  <si>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</si>
  <si>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</si>
  <si>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</si>
  <si>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</si>
  <si>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</si>
  <si>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</si>
  <si>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</si>
  <si>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</si>
  <si>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</si>
  <si>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</si>
  <si>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</si>
  <si>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</si>
  <si>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</si>
  <si>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</si>
  <si>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</si>
  <si>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</si>
  <si>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</si>
  <si>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</si>
  <si>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</si>
  <si>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</si>
  <si>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</si>
  <si>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</si>
  <si>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</si>
  <si>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</si>
  <si>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</si>
  <si>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</si>
  <si>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</si>
  <si>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</si>
  <si>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</si>
  <si>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</si>
  <si>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</si>
  <si>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</si>
  <si>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</si>
  <si>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</si>
  <si>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</si>
  <si>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</si>
  <si>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</si>
  <si>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</si>
  <si>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</si>
  <si>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</si>
  <si>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</si>
  <si>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</si>
  <si>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</si>
  <si>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</si>
  <si>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</si>
  <si>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</si>
  <si>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</si>
  <si>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</si>
  <si>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</si>
  <si>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</si>
  <si>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</si>
  <si>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</si>
  <si>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</si>
  <si>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</si>
  <si>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</si>
  <si>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</si>
  <si>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</si>
  <si>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</si>
  <si>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</si>
  <si>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</si>
  <si>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</si>
  <si>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</si>
  <si>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</si>
  <si>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</si>
  <si>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</si>
  <si>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</si>
  <si>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</si>
  <si>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</si>
  <si>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</si>
  <si>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</si>
  <si>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</si>
  <si>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</si>
  <si>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</si>
  <si>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</si>
  <si>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</si>
  <si>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</si>
  <si>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</si>
  <si>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</si>
  <si>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</si>
  <si>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</si>
  <si>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</si>
  <si>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</si>
  <si>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</si>
  <si>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</si>
  <si>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</si>
  <si>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</si>
  <si>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</si>
  <si>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</si>
  <si>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</si>
  <si>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</si>
  <si>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</si>
  <si>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</si>
  <si>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</si>
  <si>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</si>
  <si>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</si>
  <si>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</si>
  <si>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</si>
  <si>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</si>
  <si>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</si>
  <si>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</si>
  <si>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</si>
  <si>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</si>
  <si>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</si>
  <si>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</si>
  <si>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</si>
  <si>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</si>
  <si>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</si>
  <si>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</si>
  <si>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</si>
  <si>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</si>
  <si>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</si>
  <si>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</si>
  <si>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</si>
  <si>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</si>
  <si>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</si>
  <si>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</si>
  <si>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</si>
  <si>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</si>
  <si>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</si>
  <si>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</si>
  <si>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</si>
  <si>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</si>
  <si>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</si>
  <si>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</si>
  <si>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</si>
  <si>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</si>
  <si>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</si>
  <si>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</si>
  <si>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</si>
  <si>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</si>
  <si>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</si>
  <si>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</si>
  <si>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</si>
  <si>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</si>
  <si>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</si>
  <si>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</si>
  <si>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</si>
  <si>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</si>
  <si>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</si>
  <si>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</si>
  <si>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</si>
  <si>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</si>
  <si>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</si>
  <si>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</si>
  <si>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</si>
  <si>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</si>
  <si>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</si>
  <si>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</si>
  <si>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</si>
  <si>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</si>
  <si>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</si>
  <si>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</si>
  <si>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</si>
  <si>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</si>
  <si>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</si>
  <si>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</si>
  <si>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</si>
  <si>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</si>
  <si>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</si>
  <si>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</si>
  <si>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</si>
  <si>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</si>
  <si>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</si>
  <si>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</si>
  <si>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</si>
  <si>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</si>
  <si>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</si>
  <si>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</si>
  <si>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</si>
  <si>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</si>
  <si>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</si>
  <si>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</si>
  <si>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</si>
  <si>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</si>
  <si>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</si>
  <si>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</si>
  <si>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</si>
  <si>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</si>
  <si>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</si>
  <si>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</si>
  <si>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</si>
  <si>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</si>
  <si>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</si>
  <si>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</si>
  <si>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</si>
  <si>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</si>
  <si>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</si>
  <si>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</si>
  <si>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</si>
  <si>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</si>
  <si>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</si>
  <si>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</si>
  <si>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</si>
  <si>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</si>
  <si>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</si>
  <si>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</si>
  <si>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</si>
  <si>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</si>
  <si>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</si>
  <si>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</si>
  <si>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</si>
  <si>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</si>
  <si>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</si>
  <si>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</si>
  <si>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</si>
  <si>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</si>
  <si>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</si>
  <si>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</si>
  <si>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</si>
  <si>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</si>
  <si>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</si>
  <si>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</si>
  <si>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</si>
  <si>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</si>
  <si>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</si>
  <si>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</si>
  <si>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</si>
  <si>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</si>
  <si>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</si>
  <si>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</si>
  <si>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</si>
  <si>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</si>
  <si>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</si>
  <si>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</si>
  <si>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</si>
  <si>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</si>
  <si>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</si>
  <si>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</si>
  <si>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</si>
  <si>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</si>
  <si>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</si>
  <si>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</si>
  <si>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</si>
  <si>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</si>
  <si>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</si>
  <si>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</si>
  <si>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</si>
  <si>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</si>
  <si>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</si>
  <si>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</si>
  <si>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</si>
  <si>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</si>
  <si>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</si>
  <si>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</si>
  <si>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</si>
  <si>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</si>
  <si>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</si>
  <si>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</si>
  <si>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</si>
  <si>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</si>
  <si>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</si>
  <si>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</si>
  <si>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</si>
  <si>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</si>
  <si>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</si>
  <si>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</si>
  <si>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</si>
  <si>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</si>
  <si>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</si>
  <si>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</si>
  <si>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</si>
  <si>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</si>
  <si>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</si>
  <si>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</si>
  <si>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</si>
  <si>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</si>
  <si>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</si>
  <si>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</si>
  <si>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</si>
  <si>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</si>
  <si>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</si>
  <si>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</si>
  <si>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</si>
  <si>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</si>
  <si>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</si>
  <si>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</si>
  <si>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</si>
  <si>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</si>
  <si>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</si>
  <si>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</si>
  <si>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</si>
  <si>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</si>
  <si>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</si>
  <si>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</si>
  <si>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</si>
  <si>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</si>
  <si>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</si>
  <si>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</si>
  <si>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</si>
  <si>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</si>
  <si>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</si>
  <si>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</si>
  <si>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</si>
  <si>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</si>
  <si>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</si>
  <si>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</si>
  <si>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</si>
  <si>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</si>
  <si>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</si>
  <si>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</si>
  <si>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</si>
  <si>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</si>
  <si>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</si>
  <si>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</si>
  <si>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</si>
  <si>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</si>
  <si>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</si>
  <si>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</si>
  <si>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</si>
  <si>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</si>
  <si>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</si>
  <si>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</si>
  <si>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</si>
  <si>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</si>
  <si>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</si>
  <si>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</si>
  <si>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</si>
  <si>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</si>
  <si>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</si>
  <si>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</si>
  <si>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</si>
  <si>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</si>
  <si>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</si>
  <si>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</si>
  <si>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</si>
  <si>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</si>
  <si>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</si>
  <si>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</si>
  <si>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</si>
  <si>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</si>
  <si>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</si>
  <si>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</si>
  <si>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</si>
  <si>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</si>
  <si>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</si>
  <si>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</si>
  <si>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</si>
  <si>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</si>
  <si>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</si>
  <si>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</si>
  <si>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</si>
  <si>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</si>
  <si>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</si>
  <si>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</si>
  <si>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</si>
  <si>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</si>
  <si>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</si>
  <si>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</si>
  <si>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</si>
  <si>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</si>
  <si>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</si>
  <si>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</si>
  <si>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</si>
  <si>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</si>
  <si>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</si>
  <si>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</si>
  <si>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</si>
  <si>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</si>
  <si>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</si>
  <si>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</si>
  <si>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</si>
  <si>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</si>
  <si>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</si>
  <si>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</si>
  <si>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</si>
  <si>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</si>
  <si>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</si>
  <si>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</si>
  <si>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</si>
  <si>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</si>
  <si>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</si>
  <si>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</si>
  <si>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</si>
  <si>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</si>
  <si>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</si>
  <si>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</si>
  <si>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</si>
  <si>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</si>
  <si>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</si>
  <si>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</si>
  <si>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</si>
  <si>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</si>
  <si>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</si>
  <si>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</si>
  <si>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</si>
  <si>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</si>
  <si>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</si>
  <si>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</si>
  <si>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</si>
  <si>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</si>
  <si>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</si>
  <si>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</si>
  <si>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</si>
  <si>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</si>
  <si>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</si>
  <si>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</si>
  <si>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</si>
  <si>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</si>
  <si>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</si>
  <si>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</si>
  <si>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</si>
  <si>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</si>
  <si>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</si>
  <si>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</si>
  <si>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</si>
  <si>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</si>
  <si>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</si>
  <si>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</si>
  <si>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</si>
  <si>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</si>
  <si>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</si>
  <si>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</si>
  <si>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</si>
  <si>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</si>
  <si>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</si>
  <si>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</si>
  <si>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</si>
  <si>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</si>
  <si>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</si>
  <si>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</si>
  <si>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</si>
  <si>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</si>
  <si>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</si>
  <si>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</si>
  <si>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</si>
  <si>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</si>
  <si>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</si>
  <si>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</si>
  <si>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</si>
  <si>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</si>
  <si>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</si>
  <si>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</si>
  <si>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</si>
  <si>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</si>
  <si>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</si>
  <si>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</si>
  <si>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</si>
  <si>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</si>
  <si>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</si>
  <si>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</si>
  <si>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</si>
  <si>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</si>
  <si>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</si>
  <si>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</si>
  <si>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</si>
  <si>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</si>
  <si>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</si>
  <si>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</si>
  <si>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</si>
  <si>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</si>
  <si>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</si>
  <si>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</si>
  <si>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</si>
  <si>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</si>
  <si>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</si>
  <si>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</si>
  <si>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</si>
  <si>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</si>
  <si>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</si>
  <si>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</si>
  <si>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</si>
  <si>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</si>
  <si>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</si>
  <si>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</si>
  <si>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</si>
  <si>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</si>
  <si>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</si>
  <si>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</si>
  <si>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</si>
  <si>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</si>
  <si>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</si>
  <si>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</si>
  <si>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</si>
  <si>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</si>
  <si>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</si>
  <si>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</si>
  <si>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</si>
  <si>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</si>
  <si>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</si>
  <si>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</si>
  <si>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</si>
  <si>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</si>
  <si>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</si>
  <si>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</si>
  <si>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</si>
  <si>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</si>
  <si>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</si>
  <si>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</si>
  <si>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</si>
  <si>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</si>
  <si>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</si>
  <si>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</si>
  <si>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</si>
  <si>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</si>
  <si>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</si>
  <si>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</si>
  <si>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</si>
  <si>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</si>
  <si>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</si>
  <si>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</si>
  <si>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</si>
  <si>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</si>
  <si>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</si>
  <si>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</si>
  <si>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</si>
  <si>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</si>
  <si>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</si>
  <si>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</si>
  <si>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</si>
  <si>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</si>
  <si>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</si>
  <si>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</si>
  <si>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</si>
  <si>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</si>
  <si>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</si>
  <si>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</si>
  <si>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</si>
  <si>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</si>
  <si>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</si>
  <si>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</si>
  <si>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</si>
  <si>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</si>
  <si>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</si>
  <si>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</si>
  <si>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</si>
  <si>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</si>
  <si>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</si>
  <si>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</si>
  <si>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</si>
  <si>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</si>
  <si>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</si>
  <si>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</si>
  <si>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</si>
  <si>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</si>
  <si>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</si>
  <si>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</si>
  <si>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</si>
  <si>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</si>
  <si>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</si>
  <si>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</si>
  <si>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</si>
  <si>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</si>
  <si>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</si>
  <si>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</si>
  <si>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</si>
  <si>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</si>
  <si>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</si>
  <si>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</si>
  <si>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</si>
  <si>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</si>
  <si>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</si>
  <si>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</si>
  <si>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</si>
  <si>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</si>
  <si>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</si>
  <si>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</si>
  <si>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</si>
  <si>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</si>
  <si>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</si>
  <si>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</si>
  <si>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</si>
  <si>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</si>
  <si>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</si>
  <si>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</si>
  <si>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</si>
  <si>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</si>
  <si>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</si>
  <si>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</si>
  <si>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</si>
  <si>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</si>
  <si>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</si>
  <si>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</si>
  <si>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</si>
  <si>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</si>
  <si>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</si>
  <si>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</si>
  <si>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</si>
  <si>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</si>
  <si>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</si>
  <si>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</si>
  <si>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</si>
  <si>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</si>
  <si>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</si>
  <si>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</si>
  <si>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</si>
  <si>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</si>
  <si>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</si>
  <si>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</si>
  <si>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</si>
  <si>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</si>
  <si>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</si>
  <si>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</si>
  <si>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</si>
  <si>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</si>
  <si>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</si>
  <si>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</si>
  <si>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</si>
  <si>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</si>
  <si>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</si>
  <si>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</si>
  <si>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</si>
  <si>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</si>
  <si>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</si>
  <si>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</si>
  <si>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</si>
  <si>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</si>
  <si>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</si>
  <si>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</si>
  <si>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</si>
  <si>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</si>
  <si>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</si>
  <si>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</si>
  <si>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</si>
  <si>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</si>
  <si>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</si>
  <si>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</si>
  <si>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</si>
  <si>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</si>
  <si>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</si>
  <si>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</si>
  <si>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</si>
  <si>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</si>
  <si>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</si>
  <si>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</si>
  <si>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</si>
  <si>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</si>
  <si>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</si>
  <si>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</si>
  <si>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</si>
  <si>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</si>
  <si>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</si>
  <si>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</si>
  <si>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</si>
  <si>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</si>
  <si>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</si>
  <si>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</si>
  <si>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</si>
  <si>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</si>
  <si>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</si>
  <si>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</si>
  <si>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</si>
  <si>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</si>
  <si>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</si>
  <si>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</si>
  <si>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</si>
  <si>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</si>
  <si>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</si>
  <si>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</si>
  <si>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</si>
  <si>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</si>
  <si>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</si>
  <si>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</si>
  <si>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</si>
  <si>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</si>
  <si>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</si>
  <si>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</si>
  <si>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</si>
  <si>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</si>
  <si>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</si>
  <si>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</si>
  <si>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</si>
  <si>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</si>
  <si>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</si>
  <si>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</si>
  <si>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</si>
  <si>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</si>
  <si>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</si>
  <si>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</si>
  <si>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</si>
  <si>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</si>
  <si>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</si>
  <si>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</si>
  <si>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</si>
  <si>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</si>
  <si>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</si>
  <si>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</si>
  <si>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</si>
  <si>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</si>
  <si>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</si>
  <si>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</si>
  <si>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</si>
  <si>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</si>
  <si>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</si>
  <si>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</si>
  <si>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</si>
  <si>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</si>
  <si>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</si>
  <si>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</si>
  <si>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</si>
  <si>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</si>
  <si>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</si>
  <si>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</si>
  <si>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</si>
  <si>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</si>
  <si>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</si>
  <si>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</si>
  <si>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</si>
  <si>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</si>
  <si>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</si>
  <si>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</si>
  <si>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</si>
  <si>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</si>
  <si>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</si>
  <si>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</si>
  <si>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</si>
  <si>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</si>
  <si>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</si>
  <si>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</si>
  <si>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</si>
  <si>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</si>
  <si>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</si>
  <si>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</si>
  <si>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</si>
  <si>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</si>
  <si>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</si>
  <si>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</si>
  <si>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</si>
  <si>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</si>
  <si>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</si>
  <si>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</si>
  <si>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</si>
  <si>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</si>
  <si>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</si>
  <si>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</si>
  <si>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</si>
  <si>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</si>
  <si>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</si>
  <si>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</si>
  <si>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</si>
  <si>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</si>
  <si>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</si>
  <si>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</si>
  <si>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</si>
  <si>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</si>
  <si>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</si>
  <si>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</si>
  <si>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</si>
  <si>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</si>
  <si>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</si>
  <si>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</si>
  <si>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</si>
  <si>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</si>
  <si>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</si>
  <si>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</si>
  <si>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</si>
  <si>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</si>
  <si>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</si>
  <si>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</si>
  <si>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</si>
  <si>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</si>
  <si>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</si>
  <si>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</si>
  <si>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</si>
  <si>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</si>
  <si>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</si>
  <si>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</si>
  <si>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</si>
  <si>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</si>
  <si>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</si>
  <si>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</si>
  <si>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</si>
  <si>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</si>
  <si>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</si>
  <si>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</si>
  <si>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</si>
  <si>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</si>
  <si>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</si>
  <si>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</si>
  <si>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</si>
  <si>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</si>
  <si>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</si>
  <si>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</si>
  <si>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</si>
  <si>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</si>
  <si>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</si>
  <si>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</si>
  <si>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</si>
  <si>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</si>
  <si>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</si>
  <si>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</si>
  <si>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</si>
  <si>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</si>
  <si>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</si>
  <si>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</si>
  <si>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</si>
  <si>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</si>
  <si>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</si>
  <si>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</si>
  <si>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</si>
  <si>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</si>
  <si>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</si>
  <si>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</si>
  <si>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</si>
  <si>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</si>
  <si>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</si>
  <si>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</si>
  <si>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</si>
  <si>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</si>
  <si>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</si>
  <si>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</si>
  <si>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</si>
  <si>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</si>
  <si>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</si>
  <si>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</si>
  <si>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</si>
  <si>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</si>
  <si>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</si>
  <si>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</si>
  <si>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</si>
  <si>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</si>
  <si>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</si>
  <si>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</si>
  <si>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</si>
  <si>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</si>
  <si>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</si>
  <si>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</si>
  <si>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</si>
  <si>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</si>
  <si>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</si>
  <si>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</si>
  <si>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</si>
  <si>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</si>
  <si>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</si>
  <si>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</si>
  <si>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</si>
  <si>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</si>
  <si>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</si>
  <si>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</si>
  <si>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</si>
  <si>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</si>
  <si>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</si>
  <si>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</si>
  <si>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</si>
  <si>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</si>
  <si>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</si>
  <si>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</si>
  <si>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</si>
  <si>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</si>
  <si>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</si>
  <si>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</si>
  <si>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</si>
  <si>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</si>
  <si>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</si>
  <si>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</si>
  <si>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</si>
  <si>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</si>
  <si>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</si>
  <si>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</si>
  <si>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</si>
  <si>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</si>
  <si>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</si>
  <si>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</si>
  <si>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</si>
  <si>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</si>
  <si>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</si>
  <si>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</si>
  <si>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</si>
  <si>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</si>
  <si>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</si>
  <si>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</si>
  <si>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</si>
  <si>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</si>
  <si>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</si>
  <si>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</si>
  <si>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</si>
  <si>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</si>
  <si>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</si>
  <si>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</si>
  <si>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</si>
  <si>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</si>
  <si>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</si>
  <si>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</si>
  <si>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</si>
  <si>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</si>
  <si>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</si>
  <si>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</si>
  <si>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</si>
  <si>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</si>
  <si>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</si>
  <si>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</si>
  <si>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</si>
  <si>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</si>
  <si>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</si>
  <si>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</si>
  <si>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</si>
  <si>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</si>
  <si>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</si>
  <si>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</si>
  <si>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</si>
  <si>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</si>
  <si>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</si>
  <si>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</si>
  <si>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</si>
  <si>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</si>
  <si>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</si>
  <si>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</si>
  <si>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</si>
  <si>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</si>
  <si>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</si>
  <si>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</si>
  <si>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</si>
  <si>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</si>
  <si>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</si>
  <si>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</si>
  <si>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</si>
  <si>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</si>
  <si>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</si>
  <si>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</si>
  <si>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</si>
  <si>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</si>
  <si>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</si>
  <si>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</si>
  <si>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</si>
  <si>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</si>
  <si>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</si>
  <si>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</si>
  <si>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</si>
  <si>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</si>
  <si>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</si>
  <si>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</si>
  <si>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</si>
  <si>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</si>
  <si>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</si>
  <si>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</si>
  <si>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</si>
  <si>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</si>
  <si>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</si>
  <si>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</si>
  <si>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</si>
  <si>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</si>
  <si>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</si>
  <si>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</si>
  <si>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</si>
  <si>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</si>
  <si>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</si>
  <si>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</si>
  <si>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</si>
  <si>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</si>
  <si>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</si>
  <si>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</si>
  <si>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</si>
  <si>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</si>
  <si>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</si>
  <si>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</si>
  <si>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</si>
  <si>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</si>
  <si>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</si>
  <si>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</si>
  <si>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</si>
  <si>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</si>
  <si>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</si>
  <si>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</si>
  <si>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</si>
  <si>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</si>
  <si>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</si>
  <si>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</si>
  <si>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</si>
  <si>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</si>
  <si>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</si>
  <si>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</si>
  <si>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</si>
  <si>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</si>
  <si>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</si>
  <si>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</si>
  <si>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</si>
  <si>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</si>
  <si>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</si>
  <si>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</si>
  <si>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</si>
  <si>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</si>
  <si>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</si>
  <si>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</si>
  <si>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</si>
  <si>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</si>
  <si>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</si>
  <si>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</si>
  <si>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</si>
  <si>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</si>
  <si>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</si>
  <si>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</si>
  <si>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</si>
  <si>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</si>
  <si>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</si>
  <si>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</si>
  <si>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</si>
  <si>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</si>
  <si>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</si>
  <si>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</si>
  <si>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</si>
  <si>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</si>
  <si>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</si>
  <si>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</si>
  <si>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</si>
  <si>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</si>
  <si>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</si>
  <si>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</si>
  <si>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</si>
  <si>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</si>
  <si>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</si>
  <si>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</si>
  <si>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</si>
  <si>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</si>
  <si>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</si>
  <si>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</si>
  <si>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</si>
  <si>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</si>
  <si>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</si>
  <si>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</si>
  <si>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</si>
  <si>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</si>
  <si>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</si>
  <si>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</si>
  <si>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</si>
  <si>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</si>
  <si>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</si>
  <si>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</si>
  <si>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</si>
  <si>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</si>
  <si>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</si>
  <si>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</si>
  <si>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</si>
  <si>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</si>
  <si>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</si>
  <si>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</si>
  <si>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</si>
  <si>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</si>
  <si>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</si>
  <si>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</si>
  <si>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</si>
  <si>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</si>
  <si>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</si>
  <si>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</si>
  <si>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</si>
  <si>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</si>
  <si>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</si>
  <si>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</si>
  <si>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</si>
  <si>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</si>
  <si>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</si>
  <si>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</si>
  <si>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</si>
  <si>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</si>
  <si>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</si>
  <si>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</si>
  <si>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</si>
  <si>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</si>
  <si>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</si>
  <si>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</si>
  <si>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</si>
  <si>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</si>
  <si>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</si>
  <si>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</si>
  <si>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</si>
  <si>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</si>
  <si>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</si>
  <si>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</si>
  <si>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</si>
  <si>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</si>
  <si>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</si>
  <si>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</si>
  <si>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</si>
  <si>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</si>
  <si>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</si>
  <si>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</si>
  <si>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</si>
  <si>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</si>
  <si>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</si>
  <si>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</si>
  <si>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</si>
  <si>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</si>
  <si>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</si>
  <si>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</si>
  <si>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</si>
  <si>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</si>
  <si>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</si>
  <si>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</si>
  <si>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</si>
  <si>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</si>
  <si>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</si>
  <si>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</si>
  <si>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</si>
  <si>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</si>
  <si>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</si>
  <si>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</si>
  <si>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</si>
  <si>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</si>
  <si>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</si>
  <si>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</si>
  <si>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</si>
  <si>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</si>
  <si>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</si>
  <si>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</si>
  <si>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</si>
  <si>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</si>
  <si>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</si>
  <si>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</si>
  <si>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</si>
  <si>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</si>
  <si>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</si>
  <si>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</si>
  <si>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</si>
  <si>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</si>
  <si>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</si>
  <si>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</si>
  <si>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</si>
  <si>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</si>
  <si>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</si>
  <si>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</si>
  <si>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</si>
  <si>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</si>
  <si>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</si>
  <si>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</si>
  <si>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</si>
  <si>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</si>
  <si>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</si>
  <si>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</si>
  <si>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</si>
  <si>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</si>
  <si>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</si>
  <si>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</si>
  <si>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</si>
  <si>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</si>
  <si>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</si>
  <si>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</si>
  <si>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</si>
  <si>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</si>
  <si>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</si>
  <si>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</si>
  <si>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</si>
  <si>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</si>
  <si>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</si>
  <si>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</si>
  <si>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</si>
  <si>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</si>
  <si>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</si>
  <si>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</si>
  <si>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</si>
  <si>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</si>
  <si>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</si>
  <si>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</si>
  <si>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</si>
  <si>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</si>
  <si>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</si>
  <si>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</si>
  <si>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</si>
  <si>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</si>
  <si>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</si>
  <si>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</si>
  <si>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</si>
  <si>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</si>
  <si>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</si>
  <si>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</si>
  <si>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</si>
  <si>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</si>
  <si>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</si>
  <si>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</si>
  <si>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</si>
  <si>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</si>
  <si>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</si>
  <si>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</si>
  <si>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</si>
  <si>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</si>
  <si>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</si>
  <si>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</si>
  <si>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</si>
  <si>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</si>
  <si>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</si>
  <si>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</si>
  <si>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</si>
  <si>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</si>
  <si>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</si>
  <si>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</si>
  <si>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</si>
  <si>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</si>
  <si>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</si>
  <si>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</si>
  <si>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</si>
  <si>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</si>
  <si>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</si>
  <si>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</si>
  <si>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</si>
  <si>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</si>
  <si>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</si>
  <si>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</si>
  <si>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</si>
  <si>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</si>
  <si>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</si>
  <si>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</si>
  <si>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</si>
  <si>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</si>
  <si>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</si>
  <si>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</si>
  <si>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</si>
  <si>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</si>
  <si>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</si>
  <si>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</si>
  <si>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</si>
  <si>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</si>
  <si>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</si>
  <si>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</si>
  <si>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</si>
  <si>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</si>
  <si>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</si>
  <si>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</si>
  <si>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</si>
  <si>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</si>
  <si>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</si>
  <si>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</si>
  <si>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</si>
  <si>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</si>
  <si>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</si>
  <si>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</si>
  <si>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</si>
  <si>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</si>
  <si>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</si>
  <si>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</si>
  <si>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</si>
  <si>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</si>
  <si>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</si>
  <si>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</si>
  <si>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</si>
  <si>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</si>
  <si>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</si>
  <si>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</si>
  <si>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</si>
  <si>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</si>
  <si>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</si>
  <si>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</si>
  <si>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</si>
  <si>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</si>
  <si>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</si>
  <si>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</si>
  <si>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</si>
  <si>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</si>
  <si>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</si>
  <si>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</si>
  <si>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</si>
  <si>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</si>
  <si>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</si>
  <si>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</si>
  <si>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</si>
  <si>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</si>
  <si>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</si>
  <si>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</si>
  <si>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</si>
  <si>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</si>
  <si>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</si>
  <si>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</si>
  <si>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</si>
  <si>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</si>
  <si>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</si>
  <si>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</si>
  <si>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</si>
  <si>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</si>
  <si>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</si>
  <si>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</si>
  <si>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</si>
  <si>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</si>
  <si>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</si>
  <si>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</si>
  <si>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</si>
  <si>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</si>
  <si>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</si>
  <si>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</si>
  <si>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</si>
  <si>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</si>
  <si>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</si>
  <si>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</si>
  <si>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</si>
  <si>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</si>
  <si>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</si>
  <si>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</si>
  <si>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</si>
  <si>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</si>
  <si>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</si>
  <si>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</si>
  <si>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</si>
  <si>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</si>
  <si>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</si>
  <si>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</si>
  <si>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</si>
  <si>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</si>
  <si>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</si>
  <si>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</si>
  <si>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</si>
  <si>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</si>
  <si>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</si>
  <si>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</si>
  <si>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</si>
  <si>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</si>
  <si>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</si>
  <si>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</si>
  <si>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</si>
  <si>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</si>
  <si>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</si>
  <si>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</si>
  <si>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</si>
  <si>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</si>
  <si>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</si>
  <si>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</si>
  <si>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</si>
  <si>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</si>
  <si>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</si>
  <si>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</si>
  <si>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</si>
  <si>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</si>
  <si>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</si>
  <si>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</si>
  <si>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</si>
  <si>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</si>
  <si>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</si>
  <si>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</si>
  <si>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</si>
  <si>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</si>
  <si>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</si>
  <si>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</si>
  <si>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</si>
  <si>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</si>
  <si>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</si>
  <si>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</si>
  <si>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</si>
  <si>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</si>
  <si>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</si>
  <si>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</si>
  <si>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</si>
  <si>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</si>
  <si>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</si>
  <si>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</si>
  <si>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</si>
  <si>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</si>
  <si>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</si>
  <si>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</si>
  <si>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</si>
  <si>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</si>
  <si>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</si>
  <si>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</si>
  <si>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</si>
  <si>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</si>
  <si>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</si>
  <si>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</si>
  <si>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</si>
  <si>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</si>
  <si>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</si>
  <si>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</si>
  <si>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</si>
  <si>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</si>
  <si>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</si>
  <si>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</si>
  <si>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</si>
  <si>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</si>
  <si>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</si>
  <si>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</si>
  <si>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</si>
  <si>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</si>
  <si>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</si>
  <si>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</si>
  <si>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</si>
  <si>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</si>
  <si>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</si>
  <si>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</si>
  <si>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</si>
  <si>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</si>
  <si>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</si>
  <si>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</si>
  <si>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</si>
  <si>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</si>
  <si>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</si>
  <si>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</si>
  <si>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</si>
  <si>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</si>
  <si>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</si>
  <si>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</si>
  <si>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</si>
  <si>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</si>
  <si>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</si>
  <si>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</si>
  <si>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</si>
  <si>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</si>
  <si>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</si>
  <si>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</si>
  <si>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</si>
  <si>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</si>
  <si>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</si>
  <si>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</si>
  <si>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</si>
  <si>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</si>
  <si>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</si>
  <si>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</si>
  <si>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</si>
  <si>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</si>
  <si>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</si>
  <si>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</si>
  <si>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</si>
  <si>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</si>
  <si>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</si>
  <si>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</si>
  <si>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</si>
  <si>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</si>
  <si>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</si>
  <si>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</si>
  <si>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</si>
  <si>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</si>
  <si>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</si>
  <si>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</si>
  <si>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</si>
  <si>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</si>
  <si>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</si>
  <si>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</si>
  <si>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</si>
  <si>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</si>
  <si>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</si>
  <si>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</si>
  <si>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</si>
  <si>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</si>
  <si>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</si>
  <si>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</si>
  <si>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</si>
  <si>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</si>
  <si>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</si>
  <si>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</si>
  <si>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</si>
  <si>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</si>
  <si>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</si>
  <si>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</si>
  <si>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</si>
  <si>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</si>
  <si>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</si>
  <si>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</si>
  <si>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</si>
  <si>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</si>
  <si>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</si>
  <si>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</si>
  <si>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</si>
  <si>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</si>
  <si>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</si>
  <si>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</si>
  <si>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</si>
  <si>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</si>
  <si>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</si>
  <si>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</si>
  <si>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</si>
  <si>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</si>
  <si>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</si>
  <si>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</si>
  <si>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</si>
  <si>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</si>
  <si>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</si>
  <si>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</si>
  <si>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</si>
  <si>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</si>
  <si>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</si>
  <si>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</si>
  <si>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</si>
  <si>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</si>
  <si>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</si>
  <si>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</si>
  <si>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</si>
  <si>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</si>
  <si>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</si>
  <si>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</si>
  <si>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</si>
  <si>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</si>
  <si>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</si>
  <si>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</si>
  <si>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</si>
  <si>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</si>
  <si>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</si>
  <si>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</si>
  <si>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</si>
  <si>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</si>
  <si>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</si>
  <si>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</si>
  <si>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</si>
  <si>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</si>
  <si>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</si>
  <si>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</si>
  <si>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</si>
  <si>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</si>
  <si>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</si>
  <si>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</si>
  <si>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</si>
  <si>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</si>
  <si>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</si>
  <si>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</si>
  <si>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</si>
  <si>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</si>
  <si>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</si>
  <si>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</si>
  <si>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</si>
  <si>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</si>
  <si>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</si>
  <si>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</si>
  <si>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</si>
  <si>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</si>
  <si>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</si>
  <si>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</si>
  <si>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</si>
  <si>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</si>
  <si>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</si>
  <si>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</si>
  <si>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</si>
  <si>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</si>
  <si>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</si>
  <si>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</si>
  <si>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</si>
  <si>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</si>
  <si>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</si>
  <si>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</si>
  <si>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</si>
  <si>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</si>
  <si>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</si>
  <si>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</si>
  <si>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</si>
  <si>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</si>
  <si>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</si>
  <si>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</si>
  <si>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</si>
  <si>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</si>
  <si>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</si>
  <si>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</si>
  <si>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</si>
  <si>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</si>
  <si>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</si>
  <si>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</si>
  <si>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</si>
  <si>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</si>
  <si>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</si>
  <si>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</si>
  <si>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</si>
  <si>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</si>
  <si>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</si>
  <si>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</si>
  <si>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</si>
  <si>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</si>
  <si>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</si>
  <si>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</si>
  <si>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</si>
  <si>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</si>
  <si>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</si>
  <si>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</si>
  <si>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</si>
  <si>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</si>
  <si>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</si>
  <si>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</si>
  <si>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</si>
  <si>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</si>
  <si>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</si>
  <si>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</si>
  <si>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</si>
  <si>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</si>
  <si>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</si>
  <si>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</si>
  <si>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</si>
  <si>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</si>
  <si>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</si>
  <si>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</si>
  <si>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</si>
  <si>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</si>
  <si>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</si>
  <si>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</si>
  <si>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</si>
  <si>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</si>
  <si>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</si>
  <si>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</si>
  <si>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</si>
  <si>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</si>
  <si>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</si>
  <si>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</si>
  <si>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</si>
  <si>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</si>
  <si>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</si>
  <si>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</si>
  <si>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</si>
  <si>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</si>
  <si>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</si>
  <si>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</si>
  <si>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</si>
  <si>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</si>
  <si>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</si>
  <si>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</si>
  <si>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</si>
  <si>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</si>
  <si>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</si>
  <si>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</si>
  <si>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</si>
  <si>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</si>
  <si>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</si>
  <si>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</si>
  <si>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</si>
  <si>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</si>
  <si>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</si>
  <si>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</si>
  <si>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</si>
  <si>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</si>
  <si>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</si>
  <si>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</si>
  <si>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</si>
  <si>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</si>
  <si>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</si>
  <si>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</si>
  <si>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</si>
  <si>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</si>
  <si>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</si>
  <si>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</si>
  <si>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</si>
  <si>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</si>
  <si>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</si>
  <si>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</si>
  <si>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</si>
  <si>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</si>
  <si>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</si>
  <si>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</si>
  <si>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</si>
  <si>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</si>
  <si>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</si>
  <si>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</si>
  <si>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</si>
  <si>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</si>
  <si>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</si>
  <si>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</si>
  <si>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</si>
  <si>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</si>
  <si>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</si>
  <si>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</si>
  <si>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</si>
  <si>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</si>
  <si>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</si>
  <si>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</si>
  <si>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</si>
  <si>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</si>
  <si>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</si>
  <si>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</si>
  <si>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</si>
  <si>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</si>
  <si>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</si>
  <si>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</si>
  <si>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</si>
  <si>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</si>
  <si>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</si>
  <si>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</si>
  <si>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</si>
  <si>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</si>
  <si>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</si>
  <si>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</si>
  <si>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</si>
  <si>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</si>
  <si>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</si>
  <si>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</si>
  <si>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</si>
  <si>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</si>
  <si>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</si>
  <si>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</si>
  <si>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</si>
  <si>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</si>
  <si>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</si>
  <si>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</si>
  <si>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</si>
  <si>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</si>
  <si>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</si>
  <si>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</si>
  <si>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</si>
  <si>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</si>
  <si>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</si>
  <si>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</si>
  <si>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</si>
  <si>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</si>
  <si>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</si>
  <si>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</si>
  <si>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</si>
  <si>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</si>
  <si>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</si>
  <si>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</si>
  <si>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</si>
  <si>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</si>
  <si>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</si>
  <si>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</si>
  <si>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</si>
  <si>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</si>
  <si>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</si>
  <si>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</si>
  <si>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</si>
  <si>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</si>
  <si>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</si>
  <si>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</si>
  <si>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</si>
  <si>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</si>
  <si>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</si>
  <si>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</si>
  <si>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</si>
  <si>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</si>
  <si>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</si>
  <si>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</si>
  <si>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</si>
  <si>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</si>
  <si>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</si>
  <si>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</si>
  <si>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</si>
  <si>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</si>
  <si>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</si>
  <si>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</si>
  <si>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</si>
  <si>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</si>
  <si>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</si>
  <si>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</si>
  <si>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</si>
  <si>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</si>
  <si>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</si>
  <si>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</si>
  <si>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</si>
  <si>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</si>
  <si>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</si>
  <si>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</si>
  <si>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</si>
  <si>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</si>
  <si>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</si>
  <si>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</si>
  <si>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</si>
  <si>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</si>
  <si>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</si>
  <si>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</si>
  <si>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</si>
  <si>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</si>
  <si>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</si>
  <si>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</si>
  <si>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</si>
  <si>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</si>
  <si>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</si>
  <si>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</si>
  <si>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</si>
  <si>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</si>
  <si>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</si>
  <si>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</si>
  <si>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</si>
  <si>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</si>
  <si>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</si>
  <si>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</si>
  <si>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</si>
  <si>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</si>
  <si>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</si>
  <si>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</si>
  <si>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</si>
  <si>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</si>
  <si>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</si>
  <si>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</si>
  <si>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</si>
  <si>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</si>
  <si>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</si>
  <si>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</si>
  <si>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</si>
  <si>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</si>
  <si>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</si>
  <si>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</si>
  <si>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</si>
  <si>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</si>
  <si>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</si>
  <si>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</si>
  <si>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</si>
  <si>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</si>
  <si>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</si>
  <si>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</si>
  <si>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</si>
  <si>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</si>
  <si>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</si>
  <si>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</si>
  <si>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</si>
  <si>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</si>
  <si>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</si>
  <si>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</si>
  <si>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</si>
  <si>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</si>
  <si>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</si>
  <si>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</si>
  <si>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</si>
  <si>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</si>
  <si>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</si>
  <si>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</si>
  <si>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</si>
  <si>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</si>
  <si>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</si>
  <si>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</si>
  <si>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</si>
  <si>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</si>
  <si>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</si>
  <si>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</si>
  <si>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</si>
  <si>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</si>
  <si>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</si>
  <si>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</si>
  <si>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</si>
  <si>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</si>
  <si>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</si>
  <si>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</si>
  <si>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</si>
  <si>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</si>
  <si>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</si>
  <si>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</si>
  <si>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</si>
  <si>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</si>
  <si>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</si>
  <si>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</si>
  <si>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</si>
  <si>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</si>
  <si>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</si>
  <si>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</si>
  <si>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</si>
  <si>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</si>
  <si>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</si>
  <si>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</si>
  <si>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</si>
  <si>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</si>
  <si>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</si>
  <si>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</si>
  <si>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</si>
  <si>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</si>
  <si>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</si>
  <si>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</si>
  <si>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</si>
  <si>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</si>
  <si>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</si>
  <si>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</si>
  <si>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</si>
  <si>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</si>
  <si>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</si>
  <si>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</si>
  <si>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</si>
  <si>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</si>
  <si>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</si>
  <si>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</si>
  <si>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</si>
  <si>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</si>
  <si>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</si>
  <si>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</si>
  <si>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</si>
  <si>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</si>
  <si>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</si>
  <si>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</si>
  <si>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</si>
  <si>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</si>
  <si>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</si>
  <si>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</si>
  <si>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</si>
  <si>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</si>
  <si>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</si>
  <si>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</si>
  <si>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</si>
  <si>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</si>
  <si>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</si>
  <si>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</si>
  <si>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</si>
  <si>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</si>
  <si>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</si>
  <si>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</si>
  <si>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</si>
  <si>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</si>
  <si>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</si>
  <si>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</si>
  <si>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</si>
  <si>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</si>
  <si>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</si>
  <si>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</si>
  <si>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</si>
  <si>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</si>
  <si>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</si>
  <si>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</si>
  <si>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</si>
  <si>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</si>
  <si>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</si>
  <si>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</si>
  <si>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</si>
  <si>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</si>
  <si>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</si>
  <si>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</si>
  <si>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</si>
  <si>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</si>
  <si>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</si>
  <si>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</si>
  <si>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</si>
  <si>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</si>
  <si>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</si>
  <si>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</si>
  <si>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</si>
  <si>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</si>
  <si>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</si>
  <si>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</si>
  <si>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</si>
  <si>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</si>
  <si>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</si>
  <si>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</si>
  <si>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</si>
  <si>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</si>
  <si>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</si>
  <si>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</si>
  <si>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</si>
  <si>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</si>
  <si>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</si>
  <si>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</si>
  <si>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</si>
  <si>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</si>
  <si>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</si>
  <si>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</si>
  <si>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</si>
  <si>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</si>
  <si>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</si>
  <si>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</si>
  <si>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</si>
  <si>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</si>
  <si>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</si>
  <si>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</si>
  <si>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</si>
  <si>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</si>
  <si>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</si>
  <si>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</si>
  <si>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</si>
  <si>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</si>
  <si>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</si>
  <si>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</si>
  <si>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</si>
  <si>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</si>
  <si>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</si>
  <si>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</si>
  <si>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</si>
  <si>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</si>
  <si>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</si>
  <si>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</si>
  <si>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</si>
  <si>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</si>
  <si>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</si>
  <si>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</si>
  <si>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</si>
  <si>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</si>
  <si>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</si>
  <si>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</si>
  <si>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</si>
  <si>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</si>
  <si>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</si>
  <si>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</si>
  <si>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</si>
  <si>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</si>
  <si>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</si>
  <si>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</si>
  <si>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</si>
  <si>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</si>
  <si>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</si>
  <si>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</si>
  <si>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</si>
  <si>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</si>
  <si>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</si>
  <si>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</si>
  <si>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</si>
  <si>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</si>
  <si>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</si>
  <si>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</si>
  <si>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</si>
  <si>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</si>
  <si>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</si>
  <si>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</si>
  <si>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</si>
  <si>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</si>
  <si>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</si>
  <si>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</si>
  <si>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</si>
  <si>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</si>
  <si>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</si>
  <si>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</si>
  <si>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</si>
  <si>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</si>
  <si>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</si>
  <si>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</si>
  <si>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</si>
  <si>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</si>
  <si>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</si>
  <si>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</si>
  <si>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</si>
  <si>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</si>
  <si>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</si>
  <si>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</si>
  <si>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</si>
  <si>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</si>
  <si>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</si>
  <si>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</si>
  <si>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</si>
  <si>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</si>
  <si>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</si>
  <si>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</si>
  <si>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</si>
  <si>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</si>
  <si>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</si>
  <si>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</si>
  <si>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</si>
  <si>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</si>
  <si>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</si>
  <si>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</si>
  <si>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</si>
  <si>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</si>
  <si>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</si>
  <si>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</si>
  <si>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</si>
  <si>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</si>
  <si>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</si>
  <si>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</si>
  <si>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</si>
  <si>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</si>
  <si>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</si>
  <si>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</si>
  <si>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</si>
  <si>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</si>
  <si>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</si>
  <si>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</si>
  <si>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</si>
  <si>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</si>
  <si>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</si>
  <si>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</si>
  <si>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</si>
  <si>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</si>
  <si>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</si>
  <si>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</si>
  <si>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</si>
  <si>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</si>
  <si>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</si>
  <si>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</si>
  <si>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</si>
  <si>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</si>
  <si>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</si>
  <si>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</si>
  <si>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</si>
  <si>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</si>
  <si>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</si>
  <si>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</si>
  <si>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</si>
  <si>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</si>
  <si>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</si>
  <si>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</si>
  <si>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</si>
  <si>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</si>
  <si>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</si>
  <si>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</si>
  <si>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</si>
  <si>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</si>
  <si>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</si>
  <si>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</si>
  <si>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</si>
  <si>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</si>
  <si>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</si>
  <si>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</si>
  <si>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</si>
  <si>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</si>
  <si>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</si>
  <si>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</si>
  <si>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</si>
  <si>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</si>
  <si>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</si>
  <si>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</si>
  <si>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</si>
  <si>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</si>
  <si>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</si>
  <si>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</si>
  <si>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</si>
  <si>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</si>
  <si>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</si>
  <si>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</si>
  <si>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</si>
  <si>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</si>
  <si>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</si>
  <si>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</si>
  <si>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</si>
  <si>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</si>
  <si>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</si>
  <si>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</si>
  <si>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</si>
  <si>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</si>
  <si>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</si>
  <si>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</si>
  <si>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</si>
  <si>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</si>
  <si>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</si>
  <si>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</si>
  <si>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</si>
  <si>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</si>
  <si>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</si>
  <si>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</si>
  <si>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</si>
  <si>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</si>
  <si>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</si>
  <si>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</si>
  <si>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</si>
  <si>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</si>
  <si>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</si>
  <si>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</si>
  <si>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</si>
  <si>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</si>
  <si>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</si>
  <si>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</si>
  <si>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</si>
  <si>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</si>
  <si>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</si>
  <si>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</si>
  <si>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</si>
  <si>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</si>
  <si>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</si>
  <si>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</si>
  <si>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</si>
  <si>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</si>
  <si>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</si>
  <si>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</si>
  <si>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</si>
  <si>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</si>
  <si>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</si>
  <si>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</si>
  <si>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</si>
  <si>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</si>
  <si>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</si>
  <si>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</si>
  <si>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</si>
  <si>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</si>
  <si>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</si>
  <si>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</si>
  <si>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</si>
  <si>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</si>
  <si>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</si>
  <si>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</si>
  <si>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</si>
  <si>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</si>
  <si>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</si>
  <si>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</si>
  <si>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</si>
  <si>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</si>
  <si>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</si>
  <si>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</si>
  <si>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</si>
  <si>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</si>
  <si>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</si>
  <si>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</si>
  <si>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</si>
  <si>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</si>
  <si>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</si>
  <si>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</si>
  <si>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</si>
  <si>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</si>
  <si>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</si>
  <si>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</si>
  <si>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</si>
  <si>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</si>
  <si>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</si>
  <si>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</si>
  <si>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</si>
  <si>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</si>
  <si>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</si>
  <si>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</si>
  <si>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</si>
  <si>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</si>
  <si>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</si>
  <si>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</si>
  <si>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</si>
  <si>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</si>
  <si>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</si>
  <si>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</si>
  <si>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</si>
  <si>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</si>
  <si>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</si>
  <si>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</si>
  <si>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</si>
  <si>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</si>
  <si>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</si>
  <si>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</si>
  <si>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</si>
  <si>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</si>
  <si>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</si>
  <si>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</si>
  <si>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</si>
  <si>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</si>
  <si>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</si>
  <si>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</si>
  <si>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</si>
  <si>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</si>
  <si>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</si>
  <si>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</si>
  <si>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</si>
  <si>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</si>
  <si>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</si>
  <si>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</si>
  <si>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</si>
  <si>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</si>
  <si>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</si>
  <si>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</si>
  <si>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</si>
  <si>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</si>
  <si>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</si>
  <si>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</si>
  <si>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</si>
  <si>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</si>
  <si>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</si>
  <si>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</si>
  <si>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</si>
  <si>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</si>
  <si>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</si>
  <si>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</si>
  <si>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</si>
  <si>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</si>
  <si>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</si>
  <si>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</si>
  <si>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</si>
  <si>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</si>
  <si>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</si>
  <si>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</si>
  <si>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</si>
  <si>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</si>
  <si>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</si>
  <si>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</si>
  <si>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</si>
  <si>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</si>
  <si>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</si>
  <si>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</si>
  <si>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</si>
  <si>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</si>
  <si>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</si>
  <si>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</si>
  <si>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</si>
  <si>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</si>
  <si>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</si>
  <si>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</si>
  <si>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</si>
  <si>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</si>
  <si>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</si>
  <si>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</si>
  <si>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</si>
  <si>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</si>
  <si>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</si>
  <si>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</si>
  <si>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</si>
  <si>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</si>
  <si>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</si>
  <si>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</si>
  <si>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</si>
  <si>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</si>
  <si>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</si>
  <si>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</si>
  <si>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</si>
  <si>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</si>
  <si>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</si>
  <si>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</si>
  <si>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</si>
  <si>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</si>
  <si>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</si>
  <si>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</si>
  <si>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</si>
  <si>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</si>
  <si>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</si>
  <si>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</si>
  <si>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</si>
  <si>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</si>
  <si>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</si>
  <si>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</si>
  <si>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</si>
  <si>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</si>
  <si>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</si>
  <si>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</si>
  <si>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</si>
  <si>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</si>
  <si>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</si>
  <si>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</si>
  <si>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</si>
  <si>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</si>
  <si>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</si>
  <si>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</si>
  <si>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</si>
  <si>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</si>
  <si>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</si>
  <si>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</si>
  <si>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</si>
  <si>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</si>
  <si>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</si>
  <si>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</si>
  <si>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</si>
  <si>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</si>
  <si>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</si>
  <si>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</si>
  <si>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</si>
  <si>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</si>
  <si>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</si>
  <si>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</si>
  <si>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</si>
  <si>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</si>
  <si>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</si>
  <si>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</si>
  <si>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</si>
  <si>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</si>
  <si>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</si>
  <si>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</si>
  <si>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</si>
  <si>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</si>
  <si>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</si>
  <si>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</si>
  <si>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</si>
  <si>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</si>
  <si>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</si>
  <si>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</si>
  <si>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</si>
  <si>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</si>
  <si>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</si>
  <si>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</si>
  <si>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</si>
  <si>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</si>
  <si>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</si>
  <si>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</si>
  <si>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</si>
  <si>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</si>
  <si>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</si>
  <si>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</si>
  <si>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</si>
  <si>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</si>
  <si>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</si>
  <si>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</si>
  <si>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</si>
  <si>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</si>
  <si>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</si>
  <si>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</si>
  <si>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</si>
  <si>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</si>
  <si>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</si>
  <si>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</si>
  <si>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</si>
  <si>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</si>
  <si>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</si>
  <si>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</si>
  <si>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</si>
  <si>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</si>
  <si>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</si>
  <si>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</si>
  <si>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</si>
  <si>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</si>
  <si>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</si>
  <si>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</si>
  <si>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</si>
  <si>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</si>
  <si>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</si>
  <si>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</si>
  <si>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</si>
  <si>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</si>
  <si>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</si>
  <si>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</si>
  <si>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</si>
  <si>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</si>
  <si>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</si>
  <si>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</si>
  <si>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</si>
  <si>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</si>
  <si>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</si>
  <si>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</si>
  <si>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</si>
  <si>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</si>
  <si>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</si>
  <si>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</si>
  <si>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</si>
  <si>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</si>
  <si>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</si>
  <si>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</si>
  <si>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</si>
  <si>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</si>
  <si>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</si>
  <si>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</si>
  <si>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</si>
  <si>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</si>
  <si>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</si>
  <si>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</si>
  <si>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</si>
  <si>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</si>
  <si>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</si>
  <si>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</si>
  <si>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</si>
  <si>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</si>
  <si>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</si>
  <si>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</si>
  <si>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</si>
  <si>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</si>
  <si>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</si>
  <si>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</si>
  <si>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</si>
  <si>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</si>
  <si>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</si>
  <si>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</si>
  <si>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</si>
  <si>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</si>
  <si>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</si>
  <si>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</si>
  <si>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</si>
  <si>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</si>
  <si>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</si>
  <si>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</si>
  <si>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</si>
  <si>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</si>
  <si>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</si>
  <si>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</si>
  <si>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</si>
  <si>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</si>
  <si>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</si>
  <si>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</si>
  <si>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</si>
  <si>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</si>
  <si>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</si>
  <si>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</si>
  <si>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</si>
  <si>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</si>
  <si>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</si>
  <si>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</si>
  <si>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</si>
  <si>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</si>
  <si>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</si>
  <si>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</si>
  <si>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</si>
  <si>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</si>
  <si>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</si>
  <si>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</si>
  <si>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</si>
  <si>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</si>
  <si>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</si>
  <si>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</si>
  <si>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</si>
  <si>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</si>
  <si>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</si>
  <si>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</si>
  <si>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</si>
  <si>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</si>
  <si>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</si>
  <si>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</si>
  <si>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</si>
  <si>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</si>
  <si>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</si>
  <si>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</si>
  <si>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</si>
  <si>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</si>
  <si>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</si>
  <si>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</si>
  <si>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</si>
  <si>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</si>
  <si>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</si>
  <si>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</si>
  <si>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</si>
  <si>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</si>
  <si>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</si>
  <si>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</si>
  <si>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</si>
  <si>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</si>
  <si>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</si>
  <si>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</si>
  <si>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</si>
  <si>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</si>
  <si>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</si>
  <si>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</si>
  <si>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</si>
  <si>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</si>
  <si>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</si>
  <si>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</si>
  <si>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</si>
  <si>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</si>
  <si>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</si>
  <si>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</si>
  <si>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</si>
  <si>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</si>
  <si>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</si>
  <si>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</si>
  <si>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</si>
  <si>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</si>
  <si>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</si>
  <si>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</si>
  <si>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</si>
  <si>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</si>
  <si>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</si>
  <si>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</si>
  <si>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</si>
  <si>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</si>
  <si>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</si>
  <si>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</si>
  <si>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</si>
  <si>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</si>
  <si>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</si>
  <si>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</si>
  <si>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</si>
  <si>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</si>
  <si>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</si>
  <si>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</si>
  <si>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</si>
  <si>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</si>
  <si>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</si>
  <si>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</si>
  <si>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</si>
  <si>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</si>
  <si>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</si>
  <si>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</si>
  <si>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</si>
  <si>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</si>
  <si>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</si>
  <si>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</si>
  <si>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</si>
  <si>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</si>
  <si>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</si>
  <si>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</si>
  <si>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</si>
  <si>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</si>
  <si>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</si>
  <si>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</si>
  <si>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</si>
  <si>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</si>
  <si>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</si>
  <si>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</si>
  <si>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</si>
  <si>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</si>
  <si>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</si>
  <si>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</si>
  <si>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</si>
  <si>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</si>
  <si>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</si>
  <si>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</si>
  <si>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</si>
  <si>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</si>
  <si>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</si>
  <si>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</si>
  <si>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</si>
  <si>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</si>
  <si>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</si>
  <si>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</si>
  <si>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</si>
  <si>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</si>
  <si>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</si>
  <si>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</si>
  <si>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</si>
  <si>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</si>
  <si>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</si>
  <si>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</si>
  <si>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</si>
  <si>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</si>
  <si>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</si>
  <si>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</si>
  <si>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</si>
  <si>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</si>
  <si>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</si>
  <si>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</si>
  <si>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</si>
  <si>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</si>
  <si>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</si>
  <si>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</si>
  <si>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</si>
  <si>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</si>
  <si>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</si>
  <si>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</si>
  <si>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</si>
  <si>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</si>
  <si>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</si>
  <si>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</si>
  <si>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</si>
  <si>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</si>
  <si>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</si>
  <si>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</si>
  <si>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</si>
  <si>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</si>
  <si>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</si>
  <si>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</si>
  <si>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</si>
  <si>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</si>
  <si>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</si>
  <si>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</si>
  <si>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</si>
  <si>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</si>
  <si>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</si>
  <si>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</si>
  <si>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</si>
  <si>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</si>
  <si>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</si>
  <si>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</si>
  <si>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</si>
  <si>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</si>
  <si>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</si>
  <si>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</si>
  <si>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</si>
  <si>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</si>
  <si>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</si>
  <si>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</si>
  <si>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</si>
  <si>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</si>
  <si>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</si>
  <si>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</si>
  <si>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</si>
  <si>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</si>
  <si>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</si>
  <si>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</si>
  <si>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</si>
  <si>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</si>
  <si>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</si>
  <si>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</si>
  <si>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</si>
  <si>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</si>
  <si>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</si>
  <si>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</si>
  <si>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</si>
  <si>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</si>
  <si>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</si>
  <si>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</si>
  <si>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</si>
  <si>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</si>
  <si>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</si>
  <si>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</si>
  <si>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</si>
  <si>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</si>
  <si>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</si>
  <si>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</si>
  <si>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</si>
  <si>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</si>
  <si>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</si>
  <si>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</si>
  <si>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</si>
  <si>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</si>
  <si>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</si>
  <si>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</si>
  <si>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</si>
  <si>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</si>
  <si>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</si>
  <si>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</si>
  <si>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</si>
  <si>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</si>
  <si>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</si>
  <si>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</si>
  <si>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</si>
  <si>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</si>
  <si>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</si>
  <si>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</si>
  <si>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</si>
  <si>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</si>
  <si>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</si>
  <si>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</si>
  <si>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</si>
  <si>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</si>
  <si>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</si>
  <si>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</si>
  <si>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</si>
  <si>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</si>
  <si>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</si>
  <si>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</si>
  <si>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</si>
  <si>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</si>
  <si>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</si>
  <si>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</si>
  <si>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</si>
  <si>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</si>
  <si>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</si>
  <si>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</si>
  <si>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</si>
  <si>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</si>
  <si>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</si>
  <si>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</si>
  <si>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</si>
  <si>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</si>
  <si>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</si>
  <si>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</si>
  <si>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</si>
  <si>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</si>
  <si>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</si>
  <si>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</si>
  <si>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</si>
  <si>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</si>
  <si>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</si>
  <si>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</si>
  <si>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</si>
  <si>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</si>
  <si>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</si>
  <si>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</si>
  <si>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</si>
  <si>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</si>
  <si>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</si>
  <si>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</si>
  <si>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</si>
  <si>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</si>
  <si>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</si>
  <si>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</si>
  <si>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</si>
  <si>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</si>
  <si>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</si>
  <si>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</si>
  <si>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</si>
  <si>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</si>
  <si>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</si>
  <si>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</si>
  <si>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</si>
  <si>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</si>
  <si>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</si>
  <si>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</si>
  <si>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</si>
  <si>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</si>
  <si>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</si>
  <si>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</si>
  <si>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</si>
  <si>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</si>
  <si>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</si>
  <si>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</si>
  <si>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</si>
  <si>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</si>
  <si>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</si>
  <si>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</si>
  <si>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</si>
  <si>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</si>
  <si>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</si>
  <si>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</si>
  <si>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</si>
  <si>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</si>
  <si>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</si>
  <si>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</si>
  <si>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</si>
  <si>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</si>
  <si>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</si>
  <si>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</si>
  <si>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</si>
  <si>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</si>
  <si>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</si>
  <si>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</si>
  <si>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</si>
  <si>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</si>
  <si>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</si>
  <si>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</si>
  <si>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</si>
  <si>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</si>
  <si>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</si>
  <si>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</si>
  <si>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</si>
  <si>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</si>
  <si>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</si>
  <si>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</si>
  <si>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</si>
  <si>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</si>
  <si>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</si>
  <si>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</si>
  <si>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</si>
  <si>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</si>
  <si>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</si>
  <si>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</si>
  <si>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</si>
  <si>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</si>
  <si>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</si>
  <si>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</si>
  <si>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</si>
  <si>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</si>
  <si>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</si>
  <si>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</si>
  <si>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</si>
  <si>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</si>
  <si>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</si>
  <si>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</si>
  <si>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</si>
  <si>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</si>
  <si>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</si>
  <si>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</si>
  <si>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</si>
  <si>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</si>
  <si>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</si>
  <si>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</si>
  <si>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</si>
  <si>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</si>
  <si>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</si>
  <si>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</si>
  <si>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</si>
  <si>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</si>
  <si>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</si>
  <si>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</si>
  <si>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</si>
  <si>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</si>
  <si>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</si>
  <si>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</si>
  <si>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</si>
  <si>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</si>
  <si>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</si>
  <si>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</si>
  <si>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</si>
  <si>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</si>
  <si>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</si>
  <si>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</si>
  <si>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</si>
  <si>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</si>
  <si>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</si>
  <si>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</si>
  <si>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</si>
  <si>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</si>
  <si>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</si>
  <si>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</si>
  <si>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</si>
  <si>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</si>
  <si>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</si>
  <si>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</si>
  <si>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</si>
  <si>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</si>
  <si>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</si>
  <si>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</si>
  <si>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</si>
  <si>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</si>
  <si>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</si>
  <si>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</si>
  <si>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</si>
  <si>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</si>
  <si>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</si>
  <si>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</si>
  <si>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</si>
  <si>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</si>
  <si>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</si>
  <si>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</si>
  <si>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</si>
  <si>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</si>
  <si>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</si>
  <si>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</si>
  <si>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</si>
  <si>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</si>
  <si>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</si>
  <si>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</si>
  <si>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</si>
  <si>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</si>
  <si>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</si>
  <si>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</si>
  <si>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</si>
  <si>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</si>
  <si>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</si>
  <si>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</si>
  <si>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</si>
  <si>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</si>
  <si>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</si>
  <si>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</si>
  <si>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</si>
  <si>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</si>
  <si>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</si>
  <si>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</si>
  <si>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</si>
  <si>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</si>
  <si>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</si>
  <si>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</si>
  <si>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</si>
  <si>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</si>
  <si>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</si>
  <si>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</si>
  <si>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</si>
  <si>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</si>
  <si>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</si>
  <si>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</si>
  <si>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</si>
  <si>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</si>
  <si>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</si>
  <si>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</si>
  <si>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</si>
  <si>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</si>
  <si>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</si>
  <si>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</si>
  <si>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</si>
  <si>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</si>
  <si>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</si>
  <si>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</si>
  <si>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</si>
  <si>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</si>
  <si>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</si>
  <si>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</si>
  <si>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</si>
  <si>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</si>
  <si>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</si>
  <si>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</si>
  <si>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</si>
  <si>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</si>
  <si>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</si>
  <si>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</si>
  <si>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</si>
  <si>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</si>
  <si>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</si>
  <si>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</si>
  <si>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</si>
  <si>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</si>
  <si>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</si>
  <si>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</si>
  <si>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</si>
  <si>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</si>
  <si>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</si>
  <si>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</si>
  <si>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</si>
  <si>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</si>
  <si>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</si>
  <si>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</si>
  <si>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</si>
  <si>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</si>
  <si>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</si>
  <si>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</si>
  <si>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</si>
  <si>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</si>
  <si>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</si>
  <si>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</si>
  <si>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</si>
  <si>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</si>
  <si>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</si>
  <si>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</si>
  <si>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</si>
  <si>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</si>
  <si>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</si>
  <si>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</si>
  <si>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</si>
  <si>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</si>
  <si>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</si>
  <si>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</si>
  <si>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</si>
  <si>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</si>
  <si>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</si>
  <si>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</si>
  <si>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</si>
  <si>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</si>
  <si>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</si>
  <si>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</si>
  <si>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</si>
  <si>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</si>
  <si>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</si>
  <si>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</si>
  <si>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</si>
  <si>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</si>
  <si>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</si>
  <si>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</si>
  <si>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</si>
  <si>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</si>
  <si>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</si>
  <si>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</si>
  <si>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</si>
  <si>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</si>
  <si>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</si>
  <si>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</si>
  <si>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</si>
  <si>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</si>
  <si>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</si>
  <si>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</si>
  <si>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</si>
  <si>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</si>
  <si>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</si>
  <si>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</si>
  <si>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</si>
  <si>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</si>
  <si>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</si>
  <si>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</si>
  <si>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</si>
  <si>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</si>
  <si>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</si>
  <si>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</si>
  <si>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</si>
  <si>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</si>
  <si>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</si>
  <si>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</si>
  <si>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</si>
  <si>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</si>
  <si>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</si>
  <si>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</si>
  <si>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</si>
  <si>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</si>
  <si>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</si>
  <si>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</si>
  <si>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</si>
  <si>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</si>
  <si>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</si>
  <si>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</si>
  <si>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</si>
  <si>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</si>
  <si>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</si>
  <si>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</si>
  <si>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</si>
  <si>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</si>
  <si>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</si>
  <si>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</si>
  <si>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</si>
  <si>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</si>
  <si>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</si>
  <si>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</si>
  <si>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</si>
  <si>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</si>
  <si>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</si>
  <si>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</si>
  <si>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</si>
  <si>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</si>
  <si>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</si>
  <si>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</si>
  <si>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</si>
  <si>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</si>
  <si>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</si>
  <si>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</si>
  <si>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</si>
  <si>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</si>
  <si>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</si>
  <si>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</si>
  <si>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</si>
  <si>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</si>
  <si>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</si>
  <si>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</si>
  <si>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</si>
  <si>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</si>
  <si>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</si>
  <si>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</si>
  <si>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</si>
  <si>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</si>
  <si>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</si>
  <si>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</si>
  <si>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</si>
  <si>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</si>
  <si>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</si>
  <si>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</si>
  <si>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</si>
  <si>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</si>
  <si>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</si>
  <si>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</si>
  <si>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</si>
  <si>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</si>
  <si>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</si>
  <si>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</si>
  <si>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</si>
  <si>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</si>
  <si>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</si>
  <si>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</si>
  <si>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</si>
  <si>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</si>
  <si>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</si>
  <si>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</si>
  <si>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</si>
  <si>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</si>
  <si>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</si>
  <si>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</si>
  <si>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</si>
  <si>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</si>
  <si>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</si>
  <si>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</si>
  <si>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</si>
  <si>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</si>
  <si>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</si>
  <si>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</si>
  <si>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</si>
  <si>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</si>
  <si>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</si>
  <si>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</si>
  <si>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</si>
  <si>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</si>
  <si>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</si>
  <si>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</si>
  <si>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</si>
  <si>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</si>
  <si>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</si>
  <si>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</si>
  <si>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</si>
  <si>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</si>
  <si>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</si>
  <si>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</si>
  <si>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</si>
  <si>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</si>
  <si>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</si>
  <si>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</si>
  <si>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</si>
  <si>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</si>
  <si>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</si>
  <si>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</si>
  <si>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</si>
  <si>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</si>
  <si>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</si>
  <si>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</si>
  <si>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</si>
  <si>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</si>
  <si>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</si>
  <si>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</si>
  <si>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</si>
  <si>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</si>
  <si>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</si>
  <si>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</si>
  <si>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</si>
  <si>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</si>
  <si>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</si>
  <si>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</si>
  <si>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</si>
  <si>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</si>
  <si>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</si>
  <si>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</si>
  <si>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</si>
  <si>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</si>
  <si>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</si>
  <si>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</si>
  <si>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</si>
  <si>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</si>
  <si>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</si>
  <si>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</si>
  <si>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</si>
  <si>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</si>
  <si>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</si>
  <si>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</si>
  <si>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</si>
  <si>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</si>
  <si>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</si>
  <si>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</si>
  <si>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</si>
  <si>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</si>
  <si>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</si>
  <si>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</si>
  <si>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</si>
  <si>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</si>
  <si>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</si>
  <si>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</si>
  <si>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</si>
  <si>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</si>
  <si>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</si>
  <si>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</si>
  <si>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</si>
  <si>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</si>
  <si>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</si>
  <si>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</si>
  <si>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</si>
  <si>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</si>
  <si>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</si>
  <si>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</si>
  <si>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</si>
  <si>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</si>
  <si>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</si>
  <si>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</si>
  <si>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</si>
  <si>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</si>
  <si>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</si>
  <si>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</si>
  <si>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</si>
  <si>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</si>
  <si>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</si>
  <si>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</si>
  <si>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</si>
  <si>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</si>
  <si>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</si>
  <si>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</si>
  <si>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</si>
  <si>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</si>
  <si>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</si>
  <si>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</si>
  <si>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</si>
  <si>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</si>
  <si>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</si>
  <si>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</si>
  <si>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</si>
  <si>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</si>
  <si>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</si>
  <si>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</si>
  <si>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</si>
  <si>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</si>
  <si>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</si>
  <si>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</si>
  <si>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</si>
  <si>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</si>
  <si>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</si>
  <si>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</si>
  <si>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</si>
  <si>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</si>
  <si>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</si>
  <si>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</si>
  <si>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</si>
  <si>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</si>
  <si>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</si>
  <si>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</si>
  <si>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</si>
  <si>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</si>
  <si>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</si>
  <si>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</si>
  <si>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</si>
  <si>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</si>
  <si>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</si>
  <si>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</si>
  <si>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</si>
  <si>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</si>
  <si>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</si>
  <si>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</si>
  <si>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</si>
  <si>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</si>
  <si>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</si>
  <si>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</si>
  <si>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</si>
  <si>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</si>
  <si>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</si>
  <si>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</si>
  <si>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</si>
  <si>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</si>
  <si>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</si>
  <si>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</si>
  <si>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</si>
  <si>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</si>
  <si>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</si>
  <si>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</si>
  <si>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</si>
  <si>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</si>
  <si>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</si>
  <si>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</si>
  <si>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</si>
  <si>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</si>
  <si>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</si>
  <si>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</si>
  <si>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</si>
  <si>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</si>
  <si>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</si>
  <si>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</si>
  <si>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</si>
  <si>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</si>
  <si>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</si>
  <si>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</si>
  <si>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</si>
  <si>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</si>
  <si>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</si>
  <si>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</si>
  <si>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</si>
  <si>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</si>
  <si>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</si>
  <si>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</si>
  <si>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</si>
  <si>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</si>
  <si>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</si>
  <si>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</si>
  <si>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</si>
  <si>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</si>
  <si>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</si>
  <si>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</si>
  <si>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</si>
  <si>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</si>
  <si>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</si>
  <si>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</si>
  <si>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</si>
  <si>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</si>
  <si>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</si>
  <si>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</si>
  <si>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</si>
  <si>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</si>
  <si>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</si>
  <si>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</si>
  <si>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</si>
  <si>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</si>
  <si>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</si>
  <si>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</si>
  <si>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</si>
  <si>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</si>
  <si>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</si>
  <si>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</si>
  <si>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</si>
  <si>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</si>
  <si>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</si>
  <si>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</si>
  <si>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</si>
  <si>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</si>
  <si>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</si>
  <si>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</si>
  <si>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</si>
  <si>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</si>
  <si>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</si>
  <si>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</si>
  <si>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</si>
  <si>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</si>
  <si>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</si>
  <si>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</si>
  <si>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</si>
  <si>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</si>
  <si>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</si>
  <si>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</si>
  <si>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</si>
  <si>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</si>
  <si>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</si>
  <si>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</si>
  <si>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</si>
  <si>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</si>
  <si>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</si>
  <si>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</si>
  <si>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</si>
  <si>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</si>
  <si>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</si>
  <si>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</si>
  <si>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</si>
  <si>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</si>
  <si>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</si>
  <si>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</si>
  <si>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</si>
  <si>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</si>
  <si>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</si>
  <si>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</si>
  <si>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</si>
  <si>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</si>
  <si>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</si>
  <si>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</si>
  <si>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</si>
  <si>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</si>
  <si>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</si>
  <si>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</si>
  <si>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</si>
  <si>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</si>
  <si>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</si>
  <si>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</si>
  <si>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</si>
  <si>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</si>
  <si>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</si>
  <si>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</si>
  <si>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</si>
  <si>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</si>
  <si>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</si>
  <si>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</si>
  <si>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</si>
  <si>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</si>
  <si>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</si>
  <si>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</si>
  <si>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</si>
  <si>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</si>
  <si>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</si>
  <si>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</si>
  <si>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</si>
  <si>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</si>
  <si>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</si>
  <si>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</si>
  <si>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</si>
  <si>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</si>
  <si>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</si>
  <si>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</si>
  <si>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</si>
  <si>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</si>
  <si>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</si>
  <si>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</si>
  <si>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</si>
  <si>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</si>
  <si>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</si>
  <si>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</si>
  <si>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</si>
  <si>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</si>
  <si>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</si>
  <si>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</si>
  <si>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</si>
  <si>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</si>
  <si>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</si>
  <si>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</si>
  <si>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</si>
  <si>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</si>
  <si>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</si>
  <si>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</si>
  <si>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</si>
  <si>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</si>
  <si>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</si>
  <si>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</si>
  <si>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</si>
  <si>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</si>
  <si>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</si>
  <si>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</si>
  <si>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</si>
  <si>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</si>
  <si>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</si>
  <si>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</si>
  <si>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</si>
  <si>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</si>
  <si>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</si>
  <si>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</si>
  <si>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</si>
  <si>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</si>
  <si>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</si>
  <si>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</si>
  <si>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</si>
  <si>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</si>
  <si>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</si>
  <si>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</si>
  <si>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</si>
  <si>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</si>
  <si>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</si>
  <si>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</si>
  <si>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</si>
  <si>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</si>
  <si>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</si>
  <si>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</si>
  <si>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</si>
  <si>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</si>
  <si>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</si>
  <si>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</si>
  <si>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</si>
  <si>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</si>
  <si>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</si>
  <si>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</si>
  <si>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</si>
  <si>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</si>
  <si>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</si>
  <si>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</si>
  <si>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</si>
  <si>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</si>
  <si>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</si>
  <si>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</si>
  <si>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</si>
  <si>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</si>
  <si>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</si>
  <si>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</si>
  <si>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</si>
  <si>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</si>
  <si>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</si>
  <si>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</si>
  <si>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</si>
  <si>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</si>
  <si>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</si>
  <si>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</si>
  <si>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</si>
  <si>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</si>
  <si>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</si>
  <si>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</si>
  <si>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</si>
  <si>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</si>
  <si>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</si>
  <si>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</si>
  <si>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</si>
  <si>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</si>
  <si>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</si>
  <si>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</si>
  <si>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</si>
  <si>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</si>
  <si>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</si>
  <si>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</si>
  <si>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</si>
  <si>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</si>
  <si>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</si>
  <si>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</si>
  <si>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</si>
  <si>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</si>
  <si>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</si>
  <si>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</si>
  <si>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</si>
  <si>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</si>
  <si>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</si>
  <si>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</si>
  <si>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</si>
  <si>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</si>
  <si>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</si>
  <si>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</si>
  <si>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</si>
  <si>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</si>
  <si>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</si>
  <si>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</si>
  <si>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</si>
  <si>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</si>
  <si>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</si>
  <si>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</si>
  <si>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</si>
  <si>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</si>
  <si>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</si>
  <si>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</si>
  <si>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</si>
  <si>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</si>
  <si>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</si>
  <si>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</si>
  <si>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</si>
  <si>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</si>
  <si>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</si>
  <si>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</si>
  <si>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</si>
  <si>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</si>
  <si>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</si>
  <si>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</si>
  <si>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</si>
  <si>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</si>
  <si>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</si>
  <si>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</si>
  <si>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</si>
  <si>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</si>
  <si>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</si>
  <si>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</si>
  <si>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</si>
  <si>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</si>
  <si>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</si>
  <si>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</si>
  <si>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</si>
  <si>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</si>
  <si>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</si>
  <si>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</si>
  <si>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</si>
  <si>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</si>
  <si>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</si>
  <si>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</si>
  <si>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</si>
  <si>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</si>
  <si>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</si>
  <si>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</si>
  <si>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</si>
  <si>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</si>
  <si>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</si>
  <si>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</si>
  <si>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</si>
  <si>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</si>
  <si>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</si>
  <si>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</si>
  <si>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</si>
  <si>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</si>
  <si>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</si>
  <si>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</si>
  <si>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</si>
  <si>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</si>
  <si>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</si>
  <si>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</si>
  <si>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</si>
  <si>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</si>
  <si>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</si>
  <si>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</si>
  <si>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</si>
  <si>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</si>
  <si>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</si>
  <si>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</si>
  <si>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</si>
  <si>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</si>
  <si>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</si>
  <si>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</si>
  <si>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</si>
  <si>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</si>
  <si>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</si>
  <si>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</si>
  <si>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</si>
  <si>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</si>
  <si>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</si>
  <si>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</si>
  <si>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</si>
  <si>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</si>
  <si>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</si>
  <si>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</si>
  <si>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</si>
  <si>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</si>
  <si>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</si>
  <si>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</si>
  <si>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</si>
  <si>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</si>
  <si>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</si>
  <si>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</si>
  <si>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</si>
  <si>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</si>
  <si>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</si>
  <si>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</si>
  <si>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</si>
  <si>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</si>
  <si>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</si>
  <si>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</si>
  <si>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</si>
  <si>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</si>
  <si>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</si>
  <si>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</si>
  <si>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</si>
  <si>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</si>
  <si>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</si>
  <si>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</si>
  <si>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</si>
  <si>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</si>
  <si>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</si>
  <si>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</si>
  <si>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</si>
  <si>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</si>
  <si>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</si>
  <si>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</si>
  <si>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</si>
  <si>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</si>
  <si>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</si>
  <si>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</si>
  <si>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</si>
  <si>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</si>
  <si>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</si>
  <si>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</si>
  <si>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</si>
  <si>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</si>
  <si>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</si>
  <si>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</si>
  <si>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</si>
  <si>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</si>
  <si>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</si>
  <si>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</si>
  <si>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</si>
  <si>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</si>
  <si>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</si>
  <si>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</si>
  <si>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</si>
  <si>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</si>
  <si>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</si>
  <si>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</si>
  <si>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</si>
  <si>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</si>
  <si>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</si>
  <si>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</si>
  <si>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</si>
  <si>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</si>
  <si>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</si>
  <si>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</si>
  <si>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</si>
  <si>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</si>
  <si>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</si>
  <si>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</si>
  <si>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</si>
  <si>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</si>
  <si>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</si>
  <si>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</si>
  <si>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</si>
  <si>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</si>
  <si>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</si>
  <si>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</si>
  <si>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</si>
  <si>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</si>
  <si>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</si>
  <si>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</si>
  <si>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</si>
  <si>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</si>
  <si>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</si>
  <si>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</si>
  <si>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</si>
  <si>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</si>
  <si>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</si>
  <si>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</si>
  <si>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</si>
  <si>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</si>
  <si>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</si>
  <si>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</si>
  <si>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</si>
  <si>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</si>
  <si>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</si>
  <si>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</si>
  <si>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</si>
  <si>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</si>
  <si>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</si>
  <si>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</si>
  <si>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</si>
  <si>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</si>
  <si>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</si>
  <si>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</si>
  <si>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</si>
  <si>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</si>
  <si>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</si>
  <si>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</si>
  <si>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</si>
  <si>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</si>
  <si>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</si>
  <si>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</si>
  <si>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</si>
  <si>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</si>
  <si>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</si>
  <si>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</si>
  <si>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</si>
  <si>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</si>
  <si>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</si>
  <si>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</si>
  <si>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</si>
  <si>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</si>
  <si>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</si>
  <si>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</si>
  <si>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</si>
  <si>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</si>
  <si>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</si>
  <si>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</si>
  <si>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</si>
  <si>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</si>
  <si>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</si>
  <si>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</si>
  <si>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</si>
  <si>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</si>
  <si>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</si>
  <si>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</si>
  <si>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</si>
  <si>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</si>
  <si>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</si>
  <si>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</si>
  <si>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</si>
  <si>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</si>
  <si>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</si>
  <si>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</si>
  <si>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</si>
  <si>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</si>
  <si>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</si>
  <si>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</si>
  <si>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</si>
  <si>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</si>
  <si>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</si>
  <si>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</si>
  <si>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</si>
  <si>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</si>
  <si>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</si>
  <si>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</si>
  <si>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</si>
  <si>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</si>
  <si>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</si>
  <si>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</si>
  <si>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</si>
  <si>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</si>
  <si>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</si>
  <si>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</si>
  <si>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</si>
  <si>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</si>
  <si>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</si>
  <si>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</si>
  <si>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</si>
  <si>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</si>
  <si>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</si>
  <si>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</si>
  <si>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</si>
  <si>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</si>
  <si>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</si>
  <si>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</si>
  <si>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</si>
  <si>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</si>
  <si>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</si>
  <si>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</si>
  <si>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</si>
  <si>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</si>
  <si>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</si>
  <si>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</si>
  <si>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</si>
  <si>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</si>
  <si>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</si>
  <si>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</si>
  <si>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</si>
  <si>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</si>
  <si>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</si>
  <si>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</si>
  <si>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</si>
  <si>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</si>
  <si>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</si>
  <si>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</si>
  <si>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</si>
  <si>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</si>
  <si>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</si>
  <si>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</si>
  <si>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</si>
  <si>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</si>
  <si>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</si>
  <si>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</si>
  <si>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</si>
  <si>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</si>
  <si>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</si>
  <si>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</si>
  <si>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</si>
  <si>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</si>
  <si>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</si>
  <si>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</si>
  <si>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</si>
  <si>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</si>
  <si>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</si>
  <si>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</si>
  <si>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</si>
  <si>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</si>
  <si>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</si>
  <si>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</si>
  <si>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</si>
  <si>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</si>
  <si>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</si>
  <si>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</si>
  <si>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</si>
  <si>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</si>
  <si>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</si>
  <si>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</si>
  <si>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</si>
  <si>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</si>
  <si>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</si>
  <si>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</si>
  <si>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</si>
  <si>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</si>
  <si>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</si>
  <si>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</si>
  <si>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</si>
  <si>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</si>
  <si>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</si>
  <si>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</si>
  <si>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</si>
  <si>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</si>
  <si>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</si>
  <si>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</si>
  <si>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</si>
  <si>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</si>
  <si>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</si>
  <si>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</si>
  <si>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</si>
  <si>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</si>
  <si>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</si>
  <si>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</si>
  <si>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</si>
  <si>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</si>
  <si>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</si>
  <si>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</si>
  <si>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</si>
  <si>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</si>
  <si>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</si>
  <si>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</si>
  <si>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</si>
  <si>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</si>
  <si>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</si>
  <si>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</si>
  <si>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</si>
  <si>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</si>
  <si>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</si>
  <si>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</si>
  <si>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</si>
  <si>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</si>
  <si>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</si>
  <si>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</si>
  <si>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</si>
  <si>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</si>
  <si>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</si>
  <si>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</si>
  <si>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</si>
  <si>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</si>
  <si>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</si>
  <si>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</si>
  <si>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</si>
  <si>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</si>
  <si>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</si>
  <si>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</si>
  <si>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</si>
  <si>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</si>
  <si>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</si>
  <si>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</si>
  <si>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</si>
  <si>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</si>
  <si>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</si>
  <si>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</si>
  <si>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</si>
  <si>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</si>
  <si>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</si>
  <si>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</si>
  <si>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</si>
  <si>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</si>
  <si>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</si>
  <si>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</si>
  <si>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</si>
  <si>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</si>
  <si>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</si>
  <si>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</si>
  <si>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</si>
  <si>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</si>
  <si>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</si>
  <si>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</si>
  <si>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</si>
  <si>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</si>
  <si>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</si>
  <si>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</si>
  <si>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</si>
  <si>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</si>
  <si>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</si>
  <si>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</si>
  <si>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</si>
  <si>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</si>
  <si>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</si>
  <si>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</si>
  <si>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</si>
  <si>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</si>
  <si>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</si>
  <si>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</si>
  <si>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</si>
  <si>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</si>
  <si>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</si>
  <si>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</si>
  <si>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</si>
  <si>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</si>
  <si>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</si>
  <si>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</si>
  <si>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</si>
  <si>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</si>
  <si>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</si>
  <si>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</si>
  <si>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</si>
  <si>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</si>
  <si>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</si>
  <si>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</si>
  <si>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</si>
  <si>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</si>
  <si>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</si>
  <si>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</si>
  <si>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</si>
  <si>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</si>
  <si>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</si>
  <si>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</si>
  <si>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</si>
  <si>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</si>
  <si>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</si>
  <si>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</si>
  <si>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</si>
  <si>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</si>
  <si>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</si>
  <si>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</si>
  <si>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</si>
  <si>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</si>
  <si>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</si>
  <si>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</si>
  <si>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</si>
  <si>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</si>
  <si>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</si>
  <si>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</si>
  <si>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</si>
  <si>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</si>
  <si>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</si>
  <si>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</si>
  <si>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</si>
  <si>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</si>
  <si>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</si>
  <si>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</si>
  <si>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</si>
  <si>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</si>
  <si>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</si>
  <si>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</si>
  <si>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</si>
  <si>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</si>
  <si>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</si>
  <si>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</si>
  <si>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</si>
  <si>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</si>
  <si>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</si>
  <si>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</si>
  <si>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</si>
  <si>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</si>
  <si>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</si>
  <si>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</si>
  <si>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</si>
  <si>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</si>
  <si>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</si>
  <si>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</si>
  <si>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</si>
  <si>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</si>
  <si>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</si>
  <si>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</si>
  <si>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</si>
  <si>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</si>
  <si>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</si>
  <si>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</si>
  <si>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</si>
  <si>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</si>
  <si>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</si>
  <si>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</si>
  <si>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</si>
  <si>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</si>
  <si>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</si>
  <si>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</si>
  <si>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</si>
  <si>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</si>
  <si>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</si>
  <si>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</si>
  <si>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</si>
  <si>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</si>
  <si>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</si>
  <si>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</si>
  <si>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</si>
  <si>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</si>
  <si>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</si>
  <si>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</si>
  <si>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</si>
  <si>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</si>
  <si>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</si>
  <si>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</si>
  <si>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</si>
  <si>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</si>
  <si>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</si>
  <si>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</si>
  <si>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</si>
  <si>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</si>
  <si>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</si>
  <si>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</si>
  <si>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</si>
  <si>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</si>
  <si>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</si>
  <si>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</si>
  <si>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</si>
  <si>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</si>
  <si>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</si>
  <si>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</si>
  <si>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</si>
  <si>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</si>
  <si>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</si>
  <si>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</si>
  <si>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</si>
  <si>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</si>
  <si>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</si>
  <si>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</si>
  <si>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</si>
  <si>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</si>
  <si>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</si>
  <si>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</si>
  <si>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</si>
  <si>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</si>
  <si>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</si>
  <si>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</si>
  <si>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</si>
  <si>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</si>
  <si>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</si>
  <si>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</si>
  <si>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</si>
  <si>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</si>
  <si>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</si>
  <si>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</si>
  <si>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</si>
  <si>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</si>
  <si>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</si>
  <si>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</si>
  <si>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</si>
  <si>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</si>
  <si>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</si>
  <si>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</si>
  <si>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</si>
  <si>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</si>
  <si>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</si>
  <si>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</si>
  <si>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</si>
  <si>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</si>
  <si>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</si>
  <si>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</si>
  <si>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</si>
  <si>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</si>
  <si>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</si>
  <si>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</si>
  <si>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</si>
  <si>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</si>
  <si>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</si>
  <si>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</si>
  <si>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</si>
  <si>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</si>
  <si>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</si>
  <si>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</si>
  <si>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</si>
  <si>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</si>
  <si>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</si>
  <si>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</si>
  <si>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</si>
  <si>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</si>
  <si>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</si>
  <si>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</si>
  <si>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</si>
  <si>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</si>
  <si>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</si>
  <si>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</si>
  <si>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</si>
  <si>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</si>
  <si>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</si>
  <si>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</si>
  <si>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</si>
  <si>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</si>
  <si>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</si>
  <si>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</si>
  <si>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</si>
  <si>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</si>
  <si>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</si>
  <si>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</si>
  <si>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</si>
  <si>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</si>
  <si>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</si>
  <si>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</si>
  <si>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</si>
  <si>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</si>
  <si>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</si>
  <si>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</si>
  <si>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</si>
  <si>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</si>
  <si>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</si>
  <si>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</si>
  <si>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</si>
  <si>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</si>
  <si>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</si>
  <si>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</si>
  <si>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</si>
  <si>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</si>
  <si>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</si>
  <si>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</si>
  <si>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</si>
  <si>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</si>
  <si>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</si>
  <si>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</si>
  <si>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</si>
  <si>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</si>
  <si>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</si>
  <si>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</si>
  <si>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</si>
  <si>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</si>
  <si>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</si>
  <si>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</si>
  <si>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</si>
  <si>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</si>
  <si>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</si>
  <si>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</si>
  <si>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</si>
  <si>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</si>
  <si>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</si>
  <si>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</si>
  <si>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</si>
  <si>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</si>
  <si>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</si>
  <si>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</si>
  <si>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</si>
  <si>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</si>
  <si>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</si>
  <si>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</si>
  <si>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</si>
  <si>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</si>
  <si>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</si>
  <si>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</si>
  <si>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</si>
  <si>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</si>
  <si>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</si>
  <si>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</si>
  <si>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</si>
  <si>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</si>
  <si>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</si>
  <si>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</si>
  <si>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</si>
  <si>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</si>
  <si>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</si>
  <si>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</si>
  <si>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</si>
  <si>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</si>
  <si>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</si>
  <si>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</si>
  <si>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</si>
  <si>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</si>
  <si>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</si>
  <si>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</si>
  <si>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</si>
  <si>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</si>
  <si>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</si>
  <si>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</si>
  <si>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</si>
  <si>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</si>
  <si>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</si>
  <si>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</si>
  <si>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</si>
  <si>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</si>
  <si>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</si>
  <si>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</si>
  <si>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</si>
  <si>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</si>
  <si>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</si>
  <si>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</si>
  <si>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</si>
  <si>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</si>
  <si>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</si>
  <si>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</si>
  <si>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</si>
  <si>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</si>
  <si>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</si>
  <si>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</si>
  <si>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</si>
  <si>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</si>
  <si>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</si>
  <si>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</si>
  <si>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</si>
  <si>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</si>
  <si>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</si>
  <si>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</si>
  <si>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</si>
  <si>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</si>
  <si>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</si>
  <si>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</si>
  <si>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</si>
  <si>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</si>
  <si>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</si>
  <si>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</si>
  <si>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</si>
  <si>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</si>
  <si>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</si>
  <si>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</si>
  <si>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</si>
  <si>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</si>
  <si>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</si>
  <si>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</si>
  <si>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</si>
  <si>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</si>
  <si>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</si>
  <si>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</si>
  <si>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</si>
  <si>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</si>
  <si>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</si>
  <si>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</si>
  <si>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</si>
  <si>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</si>
  <si>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</si>
  <si>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</si>
  <si>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</si>
  <si>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</si>
  <si>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</si>
  <si>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</si>
  <si>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</si>
  <si>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</si>
  <si>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</si>
  <si>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</si>
  <si>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</si>
  <si>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</si>
  <si>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</si>
  <si>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</si>
  <si>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</si>
  <si>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</si>
  <si>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</si>
  <si>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</si>
  <si>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</si>
  <si>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</si>
  <si>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</si>
  <si>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</si>
  <si>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</si>
  <si>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</si>
  <si>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</si>
  <si>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</si>
  <si>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</si>
  <si>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</si>
  <si>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</si>
  <si>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</si>
  <si>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</si>
  <si>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</si>
  <si>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</si>
  <si>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</si>
  <si>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</si>
  <si>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</si>
  <si>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</si>
  <si>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</si>
  <si>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</si>
  <si>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</si>
  <si>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</si>
  <si>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</si>
  <si>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</si>
  <si>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</si>
  <si>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</si>
  <si>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</si>
  <si>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</si>
  <si>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</si>
  <si>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</si>
  <si>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</si>
  <si>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</si>
  <si>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</si>
  <si>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</si>
  <si>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</si>
  <si>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</si>
  <si>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</si>
  <si>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</si>
  <si>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</si>
  <si>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</si>
  <si>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</si>
  <si>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</si>
  <si>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</si>
  <si>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</si>
  <si>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</si>
  <si>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</si>
  <si>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</si>
  <si>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</si>
  <si>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</si>
  <si>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</si>
  <si>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</si>
  <si>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</si>
  <si>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</si>
  <si>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</si>
  <si>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</si>
  <si>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</si>
  <si>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</si>
  <si>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</si>
  <si>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</si>
  <si>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</si>
  <si>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</si>
  <si>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</si>
  <si>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</si>
  <si>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</si>
  <si>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</si>
  <si>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</si>
  <si>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</si>
  <si>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</si>
  <si>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</si>
  <si>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</si>
  <si>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</si>
  <si>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</si>
  <si>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</si>
  <si>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</si>
  <si>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</si>
  <si>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</si>
  <si>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</si>
  <si>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</si>
  <si>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</si>
  <si>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</si>
  <si>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</si>
  <si>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</si>
  <si>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</si>
  <si>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</si>
  <si>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</si>
  <si>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</si>
  <si>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</si>
  <si>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</si>
  <si>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</si>
  <si>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</si>
  <si>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</si>
  <si>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</si>
  <si>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</si>
  <si>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</si>
  <si>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</si>
  <si>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</si>
  <si>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</si>
  <si>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</si>
  <si>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</si>
  <si>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</si>
  <si>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</si>
  <si>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</si>
  <si>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</si>
  <si>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</si>
  <si>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</si>
  <si>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</si>
  <si>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</si>
  <si>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</si>
  <si>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</si>
  <si>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</si>
  <si>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</si>
  <si>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</si>
  <si>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</si>
  <si>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</si>
  <si>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</si>
  <si>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</si>
  <si>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</si>
  <si>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</si>
  <si>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</si>
  <si>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</si>
  <si>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</si>
  <si>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</si>
  <si>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</si>
  <si>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</si>
  <si>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</si>
  <si>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</si>
  <si>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</si>
  <si>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</si>
  <si>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</si>
  <si>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</si>
  <si>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</si>
  <si>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</si>
  <si>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</si>
  <si>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</si>
  <si>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</si>
  <si>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</si>
  <si>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</si>
  <si>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</si>
  <si>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</si>
  <si>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</si>
  <si>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</si>
  <si>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</si>
  <si>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</si>
  <si>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</si>
  <si>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</si>
  <si>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</si>
  <si>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</si>
  <si>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</si>
  <si>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</si>
  <si>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</si>
  <si>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</si>
  <si>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</si>
  <si>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</si>
  <si>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</si>
  <si>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</si>
  <si>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</si>
  <si>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</si>
  <si>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</si>
  <si>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</si>
  <si>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</si>
  <si>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</si>
  <si>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</si>
  <si>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</si>
  <si>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</si>
  <si>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</si>
  <si>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</si>
  <si>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</si>
  <si>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</si>
  <si>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</si>
  <si>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</si>
  <si>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</si>
  <si>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</si>
  <si>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</si>
  <si>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</si>
  <si>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</si>
  <si>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</si>
  <si>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</si>
  <si>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</si>
  <si>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</si>
  <si>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</si>
  <si>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</si>
  <si>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</si>
  <si>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</si>
  <si>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</si>
  <si>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</si>
  <si>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</si>
  <si>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</si>
  <si>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</si>
  <si>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</si>
  <si>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</si>
  <si>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</si>
  <si>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</si>
  <si>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</si>
  <si>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</si>
  <si>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</si>
  <si>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</si>
  <si>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</si>
  <si>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</si>
  <si>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</si>
  <si>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</si>
  <si>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</si>
  <si>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</si>
  <si>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</si>
  <si>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</si>
  <si>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</si>
  <si>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</si>
  <si>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</si>
  <si>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</si>
  <si>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</si>
  <si>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</si>
  <si>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</si>
  <si>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</si>
  <si>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</si>
  <si>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</si>
  <si>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</si>
  <si>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</si>
  <si>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</si>
  <si>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</si>
  <si>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</si>
  <si>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</si>
  <si>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</si>
  <si>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</si>
  <si>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</si>
  <si>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</si>
  <si>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</si>
  <si>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</si>
  <si>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</si>
  <si>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</si>
  <si>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</si>
  <si>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</si>
  <si>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</si>
  <si>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</si>
  <si>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</si>
  <si>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</si>
  <si>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</si>
  <si>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</si>
  <si>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</si>
  <si>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</si>
  <si>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</si>
  <si>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</si>
  <si>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</si>
  <si>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</si>
  <si>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</si>
  <si>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</si>
  <si>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</si>
  <si>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</si>
  <si>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</si>
  <si>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</si>
  <si>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</si>
  <si>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</si>
  <si>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</si>
  <si>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</si>
  <si>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</si>
  <si>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</si>
  <si>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</si>
  <si>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</si>
  <si>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</si>
  <si>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</si>
  <si>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</si>
  <si>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</si>
  <si>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</si>
  <si>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</si>
  <si>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</si>
  <si>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</si>
  <si>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</si>
  <si>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</si>
  <si>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</si>
  <si>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</si>
  <si>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</si>
  <si>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</si>
  <si>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</si>
  <si>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</si>
  <si>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</si>
  <si>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</si>
  <si>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</si>
  <si>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</si>
  <si>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</si>
  <si>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</si>
  <si>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</si>
  <si>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</si>
  <si>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</si>
  <si>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</si>
  <si>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</si>
  <si>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</si>
  <si>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</si>
  <si>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</si>
  <si>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</si>
  <si>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</si>
  <si>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</si>
  <si>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</si>
  <si>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</si>
  <si>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</si>
  <si>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</si>
  <si>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</si>
  <si>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</si>
  <si>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</si>
  <si>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</si>
  <si>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</si>
  <si>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</si>
  <si>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</si>
  <si>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</si>
  <si>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</si>
  <si>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</si>
  <si>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</si>
  <si>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</si>
  <si>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</si>
  <si>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</si>
  <si>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</si>
  <si>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</si>
  <si>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</si>
  <si>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</si>
  <si>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</si>
  <si>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</si>
  <si>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</si>
  <si>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</si>
  <si>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</si>
  <si>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</si>
  <si>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</si>
  <si>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</si>
  <si>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</si>
  <si>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</si>
  <si>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</si>
  <si>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</si>
  <si>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</si>
  <si>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</si>
  <si>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</si>
  <si>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</si>
  <si>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</si>
  <si>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</si>
  <si>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</si>
  <si>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</si>
  <si>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</si>
  <si>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</si>
  <si>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</si>
  <si>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</si>
  <si>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</si>
  <si>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</si>
  <si>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</si>
  <si>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</si>
  <si>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</si>
  <si>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</si>
  <si>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</si>
  <si>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</si>
  <si>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</si>
  <si>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</si>
  <si>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</si>
  <si>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</si>
  <si>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</si>
  <si>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</si>
  <si>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</si>
  <si>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</si>
  <si>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</si>
  <si>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</si>
  <si>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</si>
  <si>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</si>
  <si>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</si>
  <si>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</si>
  <si>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</si>
  <si>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</si>
  <si>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</si>
  <si>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</si>
  <si>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</si>
  <si>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</si>
  <si>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</si>
  <si>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</si>
  <si>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</si>
  <si>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</si>
  <si>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</si>
  <si>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</si>
  <si>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</si>
  <si>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</si>
  <si>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</si>
  <si>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</si>
  <si>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</si>
  <si>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</si>
  <si>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</si>
  <si>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</si>
  <si>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</si>
  <si>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</si>
  <si>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</si>
  <si>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</si>
  <si>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</si>
  <si>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</si>
  <si>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</si>
  <si>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</si>
  <si>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</si>
  <si>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</si>
  <si>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</si>
  <si>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</si>
  <si>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</si>
  <si>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</si>
  <si>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</si>
  <si>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</si>
  <si>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</si>
  <si>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</si>
  <si>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</si>
  <si>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</si>
  <si>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</si>
  <si>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</si>
  <si>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</si>
  <si>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</si>
  <si>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</si>
  <si>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</si>
  <si>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</si>
  <si>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</si>
  <si>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</si>
  <si>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</si>
  <si>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</si>
  <si>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</si>
  <si>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</si>
  <si>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</si>
  <si>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</si>
  <si>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</si>
  <si>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</si>
  <si>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</si>
  <si>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</si>
  <si>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</si>
  <si>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</si>
  <si>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</si>
  <si>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</si>
  <si>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</si>
  <si>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</si>
  <si>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</si>
  <si>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</si>
  <si>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</si>
  <si>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</si>
  <si>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</si>
  <si>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</si>
  <si>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</si>
  <si>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</si>
  <si>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</si>
  <si>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</si>
  <si>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</si>
  <si>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</si>
  <si>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</si>
  <si>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</si>
  <si>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</si>
  <si>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</si>
  <si>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</si>
  <si>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</si>
  <si>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</si>
  <si>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</si>
  <si>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</si>
  <si>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</si>
  <si>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</si>
  <si>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</si>
  <si>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</si>
  <si>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</si>
  <si>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</si>
  <si>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</si>
  <si>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</si>
  <si>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</si>
  <si>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</si>
  <si>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</si>
  <si>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</si>
  <si>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</si>
  <si>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</si>
  <si>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</si>
  <si>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</si>
  <si>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</si>
  <si>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</si>
  <si>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</si>
  <si>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</si>
  <si>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</si>
  <si>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</si>
  <si>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</si>
  <si>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</si>
  <si>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</si>
  <si>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</si>
  <si>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</si>
  <si>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</si>
  <si>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</si>
  <si>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</si>
  <si>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</si>
  <si>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</si>
  <si>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</si>
  <si>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</si>
  <si>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</si>
  <si>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</si>
  <si>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</si>
  <si>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</si>
  <si>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</si>
  <si>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</si>
  <si>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</si>
  <si>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</si>
  <si>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</si>
  <si>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</si>
  <si>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</si>
  <si>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</si>
  <si>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</si>
  <si>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</si>
  <si>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</si>
  <si>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</si>
  <si>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</si>
  <si>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</si>
  <si>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</si>
  <si>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</si>
  <si>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</si>
  <si>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</si>
  <si>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</si>
  <si>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</si>
  <si>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</si>
  <si>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</si>
  <si>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</si>
  <si>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</si>
  <si>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</si>
  <si>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</si>
  <si>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</si>
  <si>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</si>
  <si>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</si>
  <si>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</si>
  <si>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</si>
  <si>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</si>
  <si>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</si>
  <si>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</si>
  <si>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</si>
  <si>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</si>
  <si>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</si>
  <si>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</si>
  <si>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</si>
  <si>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</si>
  <si>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</si>
  <si>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</si>
  <si>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</si>
  <si>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</si>
  <si>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</si>
  <si>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</si>
  <si>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</si>
  <si>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</si>
  <si>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</si>
  <si>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</si>
  <si>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</si>
  <si>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</si>
  <si>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</si>
  <si>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</si>
  <si>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</si>
  <si>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</si>
  <si>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</si>
  <si>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</si>
  <si>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</si>
  <si>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</si>
  <si>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</si>
  <si>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</si>
  <si>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</si>
  <si>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</si>
  <si>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</si>
  <si>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</si>
  <si>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</si>
  <si>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</si>
  <si>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</si>
  <si>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</si>
  <si>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</si>
  <si>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</si>
  <si>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</si>
  <si>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</si>
  <si>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</si>
  <si>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</si>
  <si>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</si>
  <si>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</si>
  <si>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</si>
  <si>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</si>
  <si>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</si>
  <si>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</si>
  <si>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</si>
  <si>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</si>
  <si>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</si>
  <si>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</si>
  <si>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</si>
  <si>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</si>
  <si>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</si>
  <si>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</si>
  <si>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</si>
  <si>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</si>
  <si>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</si>
  <si>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</si>
  <si>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</si>
  <si>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</si>
  <si>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</si>
  <si>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</si>
  <si>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</si>
  <si>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</si>
  <si>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</si>
  <si>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</si>
  <si>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</si>
  <si>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</si>
  <si>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</si>
  <si>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</si>
  <si>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</si>
  <si>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</si>
  <si>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</si>
  <si>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</si>
  <si>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</si>
  <si>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</si>
  <si>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</si>
  <si>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</si>
  <si>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</si>
  <si>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</si>
  <si>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</si>
  <si>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</si>
  <si>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</si>
  <si>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</si>
  <si>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</si>
  <si>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</si>
  <si>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</si>
  <si>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</si>
  <si>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</si>
  <si>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</si>
  <si>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</si>
  <si>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</si>
  <si>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</si>
  <si>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</si>
  <si>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</si>
  <si>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</si>
  <si>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</si>
  <si>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</si>
  <si>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</si>
  <si>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</si>
  <si>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</si>
  <si>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</si>
  <si>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</si>
  <si>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</si>
  <si>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</si>
  <si>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</si>
  <si>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</si>
  <si>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</si>
  <si>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</si>
  <si>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</si>
  <si>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</si>
  <si>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</si>
  <si>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</si>
  <si>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</si>
  <si>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</si>
  <si>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</si>
  <si>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</si>
  <si>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</si>
  <si>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</si>
  <si>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</si>
  <si>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</si>
  <si>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</si>
  <si>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</si>
  <si>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</si>
  <si>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</si>
  <si>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</si>
  <si>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</si>
  <si>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</si>
  <si>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</si>
  <si>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</si>
  <si>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</si>
  <si>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</si>
  <si>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</si>
  <si>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</si>
  <si>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</si>
  <si>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</si>
  <si>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</si>
  <si>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</si>
  <si>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</si>
  <si>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</si>
  <si>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</si>
  <si>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</si>
  <si>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</si>
  <si>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</si>
  <si>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</si>
  <si>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</si>
  <si>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</si>
  <si>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</si>
  <si>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</si>
  <si>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</si>
  <si>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</si>
  <si>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</si>
  <si>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</si>
  <si>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</si>
  <si>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</si>
  <si>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</si>
  <si>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</si>
  <si>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</si>
  <si>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</si>
  <si>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</si>
  <si>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</si>
  <si>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</si>
  <si>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</si>
  <si>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</si>
  <si>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</si>
  <si>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</si>
  <si>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</si>
  <si>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</si>
  <si>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</si>
  <si>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</si>
  <si>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</si>
  <si>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</si>
  <si>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</si>
  <si>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</si>
  <si>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</si>
  <si>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</si>
  <si>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</si>
  <si>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</si>
  <si>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</si>
  <si>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</si>
  <si>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</si>
  <si>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</si>
  <si>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</si>
  <si>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</si>
  <si>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</si>
  <si>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</si>
  <si>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</si>
  <si>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</si>
  <si>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</si>
  <si>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</si>
  <si>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</si>
  <si>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</si>
  <si>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</si>
  <si>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</si>
  <si>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</si>
  <si>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</si>
  <si>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</si>
  <si>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</si>
  <si>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</si>
  <si>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</si>
  <si>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</si>
  <si>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</si>
  <si>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</si>
  <si>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</si>
  <si>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</si>
  <si>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</si>
  <si>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</si>
  <si>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</si>
  <si>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</si>
  <si>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</si>
  <si>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</si>
  <si>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</si>
  <si>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</si>
  <si>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</si>
  <si>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</si>
  <si>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</si>
  <si>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</si>
  <si>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</si>
  <si>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</si>
  <si>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</si>
  <si>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</si>
  <si>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</si>
  <si>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</si>
  <si>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</si>
  <si>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</si>
  <si>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</si>
  <si>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</si>
  <si>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</si>
  <si>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</si>
  <si>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</si>
  <si>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</si>
  <si>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</si>
  <si>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</si>
  <si>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</si>
  <si>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</si>
  <si>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</si>
  <si>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</si>
  <si>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</si>
  <si>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</si>
  <si>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</si>
  <si>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</si>
  <si>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</si>
  <si>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</si>
  <si>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</si>
  <si>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</si>
  <si>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</si>
  <si>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</si>
  <si>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</si>
  <si>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</si>
  <si>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</si>
  <si>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</si>
  <si>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</si>
  <si>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</si>
  <si>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</si>
  <si>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</si>
  <si>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</si>
  <si>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</si>
  <si>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</si>
  <si>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</si>
  <si>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</si>
  <si>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</si>
  <si>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</si>
  <si>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</si>
  <si>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</si>
  <si>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</si>
  <si>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</si>
  <si>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</si>
  <si>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</si>
  <si>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</si>
  <si>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</si>
  <si>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</si>
  <si>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</si>
  <si>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</si>
  <si>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</si>
  <si>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</si>
  <si>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</si>
  <si>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</si>
  <si>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</si>
  <si>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</si>
  <si>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</si>
  <si>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</si>
  <si>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</si>
  <si>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</si>
  <si>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</si>
  <si>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</si>
  <si>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</si>
  <si>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</si>
  <si>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</si>
  <si>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</si>
  <si>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</si>
  <si>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</si>
  <si>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</si>
  <si>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</si>
  <si>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</si>
  <si>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</si>
  <si>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</si>
  <si>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</si>
  <si>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</si>
  <si>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</si>
  <si>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</si>
  <si>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</si>
  <si>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</si>
  <si>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</si>
  <si>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</si>
  <si>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</si>
  <si>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</si>
  <si>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</si>
  <si>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</si>
  <si>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</si>
  <si>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</si>
  <si>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</si>
  <si>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</si>
  <si>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</si>
  <si>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</si>
  <si>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</si>
  <si>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</si>
  <si>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</si>
  <si>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</si>
  <si>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</si>
  <si>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</si>
  <si>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</si>
  <si>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</si>
  <si>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</si>
  <si>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</si>
  <si>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</si>
  <si>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</si>
  <si>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</si>
  <si>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</si>
  <si>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</si>
  <si>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</si>
  <si>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</si>
  <si>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</si>
  <si>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</si>
  <si>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</si>
  <si>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</si>
  <si>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</si>
  <si>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</si>
  <si>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</si>
  <si>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</si>
  <si>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</si>
  <si>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</si>
  <si>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</si>
  <si>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</si>
  <si>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</si>
  <si>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</si>
  <si>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</si>
  <si>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</si>
  <si>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</si>
  <si>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</si>
  <si>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</si>
  <si>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</si>
  <si>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</si>
  <si>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</si>
  <si>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</si>
  <si>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</si>
  <si>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</si>
  <si>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</si>
  <si>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</si>
  <si>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</si>
  <si>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</si>
  <si>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</si>
  <si>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</si>
  <si>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</si>
  <si>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</si>
  <si>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</si>
  <si>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</si>
  <si>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</si>
  <si>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</si>
  <si>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</si>
  <si>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</si>
  <si>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</si>
  <si>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</si>
  <si>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</si>
  <si>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</si>
  <si>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</si>
  <si>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</si>
  <si>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</si>
  <si>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</si>
  <si>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</si>
  <si>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</si>
  <si>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</si>
  <si>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</si>
  <si>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</si>
  <si>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</si>
  <si>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</si>
  <si>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</si>
  <si>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</si>
  <si>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</si>
  <si>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</si>
  <si>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</si>
  <si>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</si>
  <si>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</si>
  <si>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</si>
  <si>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</si>
  <si>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</si>
  <si>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</si>
  <si>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</si>
  <si>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</si>
  <si>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</si>
  <si>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</si>
  <si>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</si>
  <si>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</si>
  <si>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</si>
  <si>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</si>
  <si>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</si>
  <si>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</si>
  <si>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</si>
  <si>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</si>
  <si>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</si>
  <si>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</si>
  <si>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</si>
  <si>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</si>
  <si>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</si>
  <si>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</si>
  <si>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</si>
  <si>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</si>
  <si>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</si>
  <si>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</si>
  <si>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</si>
  <si>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</si>
  <si>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</si>
  <si>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</si>
  <si>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</si>
  <si>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</si>
  <si>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</si>
  <si>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</si>
  <si>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</si>
  <si>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</si>
  <si>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</si>
  <si>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</si>
  <si>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</si>
  <si>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</si>
  <si>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</si>
  <si>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</si>
  <si>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</si>
  <si>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</si>
  <si>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</si>
  <si>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</si>
  <si>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</si>
  <si>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</si>
  <si>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</si>
  <si>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</si>
  <si>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</si>
  <si>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</si>
  <si>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</si>
  <si>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</si>
  <si>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</si>
  <si>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</si>
  <si>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</si>
  <si>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</si>
  <si>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</si>
  <si>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</si>
  <si>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</si>
  <si>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</si>
  <si>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</si>
  <si>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</si>
  <si>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</si>
  <si>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</si>
  <si>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</si>
  <si>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</si>
  <si>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</si>
  <si>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</si>
  <si>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</si>
  <si>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</si>
  <si>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</si>
  <si>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</si>
  <si>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</si>
  <si>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</si>
  <si>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</si>
  <si>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</si>
  <si>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</si>
  <si>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</si>
  <si>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</si>
  <si>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</si>
  <si>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</si>
  <si>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</si>
  <si>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</si>
  <si>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</si>
  <si>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</si>
  <si>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</si>
  <si>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</si>
  <si>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</si>
  <si>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</si>
  <si>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</si>
  <si>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</si>
  <si>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</si>
  <si>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</si>
  <si>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</si>
  <si>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</si>
  <si>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</si>
  <si>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</si>
  <si>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</si>
  <si>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</si>
  <si>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</si>
  <si>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</si>
  <si>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</si>
  <si>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</si>
  <si>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</si>
  <si>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</si>
  <si>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</si>
  <si>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</si>
  <si>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</si>
  <si>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</si>
  <si>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</si>
  <si>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</si>
  <si>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</si>
  <si>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</si>
  <si>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</si>
  <si>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</si>
  <si>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</si>
  <si>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</si>
  <si>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</si>
  <si>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</si>
  <si>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</si>
  <si>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</si>
  <si>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</si>
  <si>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</si>
  <si>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</si>
  <si>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</si>
  <si>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</si>
  <si>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</si>
  <si>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</si>
  <si>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</si>
  <si>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</si>
  <si>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</si>
  <si>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</si>
  <si>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</si>
  <si>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</si>
  <si>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</si>
  <si>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</si>
  <si>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</si>
  <si>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</si>
  <si>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</si>
  <si>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</si>
  <si>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</si>
  <si>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</si>
  <si>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</si>
  <si>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</si>
  <si>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</si>
  <si>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</si>
  <si>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</si>
  <si>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</si>
  <si>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</si>
  <si>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</si>
  <si>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</si>
  <si>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</si>
  <si>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</si>
  <si>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</si>
  <si>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</si>
  <si>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</si>
  <si>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</si>
  <si>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</si>
  <si>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</si>
  <si>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</si>
  <si>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</si>
  <si>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</si>
  <si>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</si>
  <si>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</si>
  <si>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</si>
  <si>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</si>
  <si>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</si>
  <si>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</si>
  <si>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</si>
  <si>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</si>
  <si>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</si>
  <si>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</si>
  <si>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</si>
  <si>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</si>
  <si>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</si>
  <si>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</si>
  <si>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</si>
  <si>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</si>
  <si>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</si>
  <si>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</si>
  <si>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</si>
  <si>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</si>
  <si>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</si>
  <si>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</si>
  <si>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</si>
  <si>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</si>
  <si>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</si>
  <si>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</si>
  <si>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</si>
  <si>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</si>
  <si>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</si>
  <si>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</si>
  <si>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</si>
  <si>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</si>
  <si>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</si>
  <si>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</si>
  <si>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</si>
  <si>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</si>
  <si>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</si>
  <si>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</si>
  <si>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</si>
  <si>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</si>
  <si>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</si>
  <si>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</si>
  <si>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</si>
  <si>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</si>
  <si>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</si>
  <si>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</si>
  <si>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</si>
  <si>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</si>
  <si>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</si>
  <si>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</si>
  <si>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</si>
  <si>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</si>
  <si>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</si>
  <si>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</si>
  <si>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</si>
  <si>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</si>
  <si>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</si>
  <si>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</si>
  <si>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</si>
  <si>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</si>
  <si>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</si>
  <si>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</si>
  <si>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</si>
  <si>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</si>
  <si>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</si>
  <si>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</si>
  <si>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</si>
  <si>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</si>
  <si>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</si>
  <si>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</si>
  <si>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</si>
  <si>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</si>
  <si>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</si>
  <si>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</si>
  <si>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</si>
  <si>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</si>
  <si>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</si>
  <si>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</si>
  <si>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</si>
  <si>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</si>
  <si>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</si>
  <si>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</si>
  <si>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</si>
  <si>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</si>
  <si>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</si>
  <si>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</si>
  <si>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</si>
  <si>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</si>
  <si>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</si>
  <si>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</si>
  <si>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</si>
  <si>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</si>
  <si>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</si>
  <si>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</si>
  <si>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</si>
  <si>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</si>
  <si>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</si>
  <si>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</si>
  <si>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</si>
  <si>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</si>
  <si>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</si>
  <si>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</si>
  <si>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</si>
  <si>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</si>
  <si>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</si>
  <si>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</si>
  <si>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</si>
  <si>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</si>
  <si>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</si>
  <si>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</si>
  <si>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</si>
  <si>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</si>
  <si>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</si>
  <si>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</si>
  <si>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</si>
  <si>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</si>
  <si>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</si>
  <si>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</si>
  <si>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</si>
  <si>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</si>
  <si>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</si>
  <si>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</si>
  <si>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</si>
  <si>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</si>
  <si>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</si>
  <si>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</si>
  <si>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</si>
  <si>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</si>
  <si>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</si>
  <si>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</si>
  <si>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</si>
  <si>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</si>
  <si>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</si>
  <si>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</si>
  <si>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</si>
  <si>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</si>
  <si>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</si>
  <si>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</si>
  <si>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</si>
  <si>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</si>
  <si>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</si>
  <si>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</si>
  <si>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</si>
  <si>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</si>
  <si>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</si>
  <si>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</si>
  <si>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</si>
  <si>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</si>
  <si>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</si>
  <si>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</si>
  <si>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</si>
  <si>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</si>
  <si>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</si>
  <si>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</si>
  <si>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</si>
  <si>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</si>
  <si>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</si>
  <si>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</si>
  <si>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</si>
  <si>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</si>
  <si>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</si>
  <si>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</si>
  <si>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</si>
  <si>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</si>
  <si>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</si>
  <si>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</si>
  <si>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</si>
  <si>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</si>
  <si>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</si>
  <si>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</si>
  <si>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</si>
  <si>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</si>
  <si>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</si>
  <si>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</si>
  <si>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</si>
  <si>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</si>
  <si>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</si>
  <si>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</si>
  <si>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</si>
  <si>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</si>
  <si>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</si>
  <si>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</si>
  <si>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</si>
  <si>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</si>
  <si>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</si>
  <si>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</si>
  <si>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</si>
  <si>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</si>
  <si>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</si>
  <si>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</si>
  <si>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</si>
  <si>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</si>
  <si>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</si>
  <si>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</si>
  <si>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</si>
  <si>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</si>
  <si>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</si>
  <si>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</si>
  <si>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</si>
  <si>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</si>
  <si>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</si>
  <si>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</si>
  <si>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</si>
  <si>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</si>
  <si>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</si>
  <si>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</si>
  <si>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</si>
  <si>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</si>
  <si>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</si>
  <si>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</si>
  <si>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</si>
  <si>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</si>
  <si>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</si>
  <si>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</si>
  <si>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</si>
  <si>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</si>
  <si>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</si>
  <si>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</si>
  <si>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</si>
  <si>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</si>
  <si>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</si>
  <si>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</si>
  <si>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</si>
  <si>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</si>
  <si>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</si>
  <si>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</si>
  <si>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</si>
  <si>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</si>
  <si>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</si>
  <si>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</si>
  <si>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</si>
  <si>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</si>
  <si>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</si>
  <si>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</si>
  <si>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</si>
  <si>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</si>
  <si>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</si>
  <si>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</si>
  <si>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</si>
  <si>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</si>
  <si>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</si>
  <si>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</si>
  <si>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</si>
  <si>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</si>
  <si>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</si>
  <si>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</si>
  <si>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</si>
  <si>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</si>
  <si>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</si>
  <si>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</si>
  <si>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</si>
  <si>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</si>
  <si>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</si>
  <si>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</si>
  <si>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</si>
  <si>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</si>
  <si>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</si>
  <si>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</si>
  <si>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</si>
  <si>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</si>
  <si>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</si>
  <si>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</si>
  <si>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</si>
  <si>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</si>
  <si>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</si>
  <si>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</si>
  <si>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</si>
  <si>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</si>
  <si>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</si>
  <si>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</si>
  <si>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</si>
  <si>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</si>
  <si>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</si>
  <si>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</si>
  <si>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</si>
  <si>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</si>
  <si>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</si>
  <si>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</si>
  <si>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</si>
  <si>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</si>
  <si>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</si>
  <si>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</si>
  <si>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</si>
  <si>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</si>
  <si>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</si>
  <si>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</si>
  <si>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</si>
  <si>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</si>
  <si>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</si>
  <si>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</si>
  <si>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</si>
  <si>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</si>
  <si>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</si>
  <si>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</si>
  <si>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</si>
  <si>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</si>
  <si>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</si>
  <si>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</si>
  <si>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</si>
  <si>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</si>
  <si>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</si>
  <si>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</si>
  <si>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</si>
  <si>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</si>
  <si>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</si>
  <si>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</si>
  <si>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</si>
  <si>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</si>
  <si>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</si>
  <si>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</si>
  <si>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</si>
  <si>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</si>
  <si>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</si>
  <si>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</si>
  <si>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</si>
  <si>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</si>
  <si>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</si>
  <si>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</si>
  <si>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</si>
  <si>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</si>
  <si>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</si>
  <si>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</si>
  <si>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</si>
  <si>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</si>
  <si>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</si>
  <si>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</si>
  <si>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</si>
  <si>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</si>
  <si>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</si>
  <si>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</si>
  <si>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</si>
  <si>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</si>
  <si>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</si>
  <si>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</si>
  <si>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</si>
  <si>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</si>
  <si>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</si>
  <si>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</si>
  <si>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</si>
  <si>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</si>
  <si>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</si>
  <si>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</si>
  <si>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</si>
  <si>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</si>
  <si>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</si>
  <si>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</si>
  <si>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</si>
  <si>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</si>
  <si>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</si>
  <si>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</si>
  <si>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</si>
  <si>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</si>
  <si>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</si>
  <si>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</si>
  <si>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</si>
  <si>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</si>
  <si>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</si>
  <si>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</si>
  <si>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</si>
  <si>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</si>
  <si>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</si>
  <si>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</si>
  <si>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</si>
  <si>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</si>
  <si>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</si>
  <si>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</si>
  <si>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</si>
  <si>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</si>
  <si>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</si>
  <si>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</si>
  <si>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</si>
  <si>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</si>
  <si>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</si>
  <si>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</si>
  <si>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</si>
  <si>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</si>
  <si>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</si>
  <si>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</si>
  <si>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</si>
  <si>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</si>
  <si>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</si>
  <si>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</si>
  <si>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</si>
  <si>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</si>
  <si>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</si>
  <si>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</si>
  <si>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</si>
  <si>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</si>
  <si>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</si>
  <si>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</si>
  <si>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</si>
  <si>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</si>
  <si>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</si>
  <si>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</si>
  <si>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</si>
  <si>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</si>
  <si>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</si>
  <si>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</si>
  <si>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</si>
  <si>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</si>
  <si>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</si>
  <si>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</si>
  <si>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</si>
  <si>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</si>
  <si>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</si>
  <si>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</si>
  <si>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</si>
  <si>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</si>
  <si>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</si>
  <si>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</si>
  <si>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</si>
  <si>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</si>
  <si>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</si>
  <si>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</si>
  <si>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</si>
  <si>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</si>
  <si>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</si>
  <si>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</si>
  <si>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</si>
  <si>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</si>
  <si>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</si>
  <si>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</si>
  <si>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</si>
  <si>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</si>
  <si>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</si>
  <si>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</si>
  <si>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</si>
  <si>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</si>
  <si>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</si>
  <si>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</si>
  <si>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</si>
  <si>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</si>
  <si>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</si>
  <si>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</si>
  <si>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</si>
  <si>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</si>
  <si>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</si>
  <si>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</si>
  <si>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</si>
  <si>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</si>
  <si>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</si>
  <si>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</si>
  <si>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</si>
  <si>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</si>
  <si>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</si>
  <si>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</si>
  <si>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</si>
  <si>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</si>
  <si>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</si>
  <si>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</si>
  <si>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</si>
  <si>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</si>
  <si>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</si>
  <si>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</si>
  <si>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</si>
  <si>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</si>
  <si>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</si>
  <si>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</si>
  <si>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</si>
  <si>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</si>
  <si>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</si>
  <si>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</si>
  <si>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</si>
  <si>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</si>
  <si>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</si>
  <si>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</si>
  <si>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</si>
  <si>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</si>
  <si>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</si>
  <si>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</si>
  <si>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</si>
  <si>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</si>
  <si>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</si>
  <si>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</si>
  <si>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</si>
  <si>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</si>
  <si>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</si>
  <si>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</si>
  <si>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</si>
  <si>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</si>
  <si>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</si>
  <si>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</si>
  <si>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</si>
  <si>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</si>
  <si>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</si>
  <si>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</si>
  <si>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</si>
  <si>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</si>
  <si>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</si>
  <si>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</si>
  <si>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</si>
  <si>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</si>
  <si>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</si>
  <si>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</si>
  <si>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</si>
  <si>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</si>
  <si>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</si>
  <si>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</si>
  <si>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</si>
  <si>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</si>
  <si>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</si>
  <si>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</si>
  <si>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</si>
  <si>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</si>
  <si>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</si>
  <si>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</si>
  <si>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</si>
  <si>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</si>
  <si>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</si>
  <si>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</si>
  <si>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</si>
  <si>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</si>
  <si>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</si>
  <si>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</si>
  <si>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</si>
  <si>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</si>
  <si>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</si>
  <si>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</si>
  <si>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</si>
  <si>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</si>
  <si>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</si>
  <si>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</si>
  <si>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</si>
  <si>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</si>
  <si>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</si>
  <si>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</si>
  <si>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</si>
  <si>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</si>
  <si>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</si>
  <si>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</si>
  <si>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</si>
  <si>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</si>
  <si>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</si>
  <si>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</si>
  <si>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</si>
  <si>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</si>
  <si>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</si>
  <si>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</si>
  <si>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</si>
  <si>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</si>
  <si>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</si>
  <si>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</si>
  <si>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</si>
  <si>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</si>
  <si>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</si>
  <si>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</si>
  <si>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</si>
  <si>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</si>
  <si>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</si>
  <si>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</si>
  <si>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</si>
  <si>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</si>
  <si>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</si>
  <si>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</si>
  <si>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</si>
  <si>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</si>
  <si>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</si>
  <si>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</si>
  <si>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</si>
  <si>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</si>
  <si>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</si>
  <si>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</si>
  <si>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</si>
  <si>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</si>
  <si>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</si>
  <si>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</si>
  <si>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</si>
  <si>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</si>
  <si>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</si>
  <si>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</si>
  <si>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</si>
  <si>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</si>
  <si>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</si>
  <si>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</si>
  <si>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</si>
  <si>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</si>
  <si>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</si>
  <si>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</si>
  <si>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</si>
  <si>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</si>
  <si>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</si>
  <si>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</si>
  <si>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</si>
  <si>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</si>
  <si>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</si>
  <si>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</si>
  <si>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</si>
  <si>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</si>
  <si>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</si>
  <si>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</si>
  <si>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</si>
  <si>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</si>
  <si>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</si>
  <si>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</si>
  <si>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</si>
  <si>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</si>
  <si>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</si>
  <si>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</si>
  <si>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</si>
  <si>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</si>
  <si>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</si>
  <si>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</si>
  <si>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</si>
  <si>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</si>
  <si>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</si>
  <si>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</si>
  <si>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</si>
  <si>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</si>
  <si>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</si>
  <si>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</si>
  <si>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</si>
  <si>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</si>
  <si>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</si>
  <si>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</si>
  <si>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</si>
  <si>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</si>
  <si>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</si>
  <si>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</si>
  <si>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</si>
  <si>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</si>
  <si>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</si>
  <si>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</si>
  <si>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</si>
  <si>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</si>
  <si>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</si>
  <si>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</si>
  <si>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</si>
  <si>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</si>
  <si>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</si>
  <si>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</si>
  <si>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</si>
  <si>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</si>
  <si>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</si>
  <si>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</si>
  <si>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</si>
  <si>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</si>
  <si>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</si>
  <si>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</si>
  <si>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</si>
  <si>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</si>
  <si>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</si>
  <si>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</si>
  <si>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</si>
  <si>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</si>
  <si>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</si>
  <si>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</si>
  <si>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</si>
  <si>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</si>
  <si>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</si>
  <si>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</si>
  <si>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</si>
  <si>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</si>
  <si>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</si>
  <si>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</si>
  <si>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</si>
  <si>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</si>
  <si>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</si>
  <si>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</si>
  <si>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</si>
  <si>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</si>
  <si>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</si>
  <si>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</si>
  <si>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</si>
  <si>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</si>
  <si>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</si>
  <si>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</si>
  <si>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</si>
  <si>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</si>
  <si>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</si>
  <si>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</si>
  <si>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</si>
  <si>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</si>
  <si>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</si>
  <si>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</si>
  <si>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</si>
  <si>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</si>
  <si>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</si>
  <si>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</si>
  <si>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</si>
  <si>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</si>
  <si>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</si>
  <si>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</si>
  <si>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</si>
  <si>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</si>
  <si>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</si>
  <si>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</si>
  <si>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</si>
  <si>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</si>
  <si>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</si>
  <si>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</si>
  <si>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</si>
  <si>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</si>
  <si>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</si>
  <si>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</si>
  <si>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</si>
  <si>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</si>
  <si>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</si>
  <si>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</si>
  <si>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</si>
  <si>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</si>
  <si>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</si>
  <si>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</si>
  <si>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</si>
  <si>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</si>
  <si>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</si>
  <si>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</si>
  <si>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</si>
  <si>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</si>
  <si>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</si>
  <si>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</si>
  <si>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</si>
  <si>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</si>
  <si>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</si>
  <si>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</si>
  <si>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</si>
  <si>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</si>
  <si>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</si>
  <si>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</si>
  <si>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</si>
  <si>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</si>
  <si>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</si>
  <si>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</si>
  <si>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</si>
  <si>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</si>
  <si>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</si>
  <si>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</si>
  <si>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</si>
  <si>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</si>
  <si>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</si>
  <si>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</si>
  <si>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</si>
  <si>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</si>
  <si>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</si>
  <si>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</si>
  <si>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</si>
  <si>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</si>
  <si>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</si>
  <si>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</si>
  <si>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</si>
  <si>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</si>
  <si>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</si>
  <si>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</si>
  <si>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</si>
  <si>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</si>
  <si>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</si>
  <si>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</si>
  <si>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</si>
  <si>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</si>
  <si>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</si>
  <si>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</si>
  <si>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</si>
  <si>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</si>
  <si>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</si>
  <si>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</si>
  <si>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</si>
  <si>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</si>
  <si>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</si>
  <si>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</si>
  <si>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</si>
  <si>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</si>
  <si>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</si>
  <si>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</si>
  <si>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</si>
  <si>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</si>
  <si>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</si>
  <si>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</si>
  <si>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</si>
  <si>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</si>
  <si>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</si>
  <si>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</si>
  <si>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</si>
  <si>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</si>
  <si>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</si>
  <si>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</si>
  <si>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</si>
  <si>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</si>
  <si>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</si>
  <si>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</si>
  <si>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</si>
  <si>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</si>
  <si>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</si>
  <si>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</si>
  <si>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</si>
  <si>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</si>
  <si>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</si>
  <si>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</si>
  <si>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</si>
  <si>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</si>
  <si>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</si>
  <si>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</si>
  <si>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</si>
  <si>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</si>
  <si>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</si>
  <si>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</si>
  <si>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</si>
  <si>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</si>
  <si>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</si>
  <si>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</si>
  <si>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</si>
  <si>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</si>
  <si>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</si>
  <si>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</si>
  <si>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</si>
  <si>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</si>
  <si>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</si>
  <si>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</si>
  <si>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</si>
  <si>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</si>
  <si>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</si>
  <si>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</si>
  <si>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</si>
  <si>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</si>
  <si>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</si>
  <si>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</si>
  <si>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</si>
  <si>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</si>
  <si>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</si>
  <si>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</si>
  <si>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</si>
  <si>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</si>
  <si>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</si>
  <si>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</si>
  <si>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</si>
  <si>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</si>
  <si>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</si>
  <si>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</si>
  <si>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</si>
  <si>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</si>
  <si>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</si>
  <si>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</si>
  <si>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</si>
  <si>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</si>
  <si>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</si>
  <si>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</si>
  <si>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</si>
  <si>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</si>
  <si>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</si>
  <si>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</si>
  <si>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</si>
  <si>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</si>
  <si>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</si>
  <si>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</si>
  <si>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</si>
  <si>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</si>
  <si>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</si>
  <si>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</si>
  <si>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</si>
  <si>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</si>
  <si>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</si>
  <si>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</si>
  <si>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</si>
  <si>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</si>
  <si>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</si>
  <si>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</si>
  <si>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</si>
  <si>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</si>
  <si>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</si>
  <si>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</si>
  <si>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</si>
  <si>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</si>
  <si>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</si>
  <si>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</si>
  <si>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</si>
  <si>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</si>
  <si>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</si>
  <si>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</si>
  <si>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</si>
  <si>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</si>
  <si>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</si>
  <si>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</si>
  <si>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</si>
  <si>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</si>
  <si>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</si>
  <si>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</si>
  <si>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</si>
  <si>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</si>
  <si>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</si>
  <si>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</si>
  <si>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</si>
  <si>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</si>
  <si>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</si>
  <si>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</si>
  <si>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</si>
  <si>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</si>
  <si>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</si>
  <si>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</si>
  <si>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</si>
  <si>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</si>
  <si>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</si>
  <si>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</si>
  <si>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</si>
  <si>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</si>
  <si>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</si>
  <si>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</si>
  <si>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</si>
  <si>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</si>
  <si>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</si>
  <si>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</si>
  <si>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</si>
  <si>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</si>
  <si>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</si>
  <si>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</si>
  <si>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</si>
  <si>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</si>
  <si>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</si>
  <si>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</si>
  <si>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</si>
  <si>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</si>
  <si>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</si>
  <si>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</si>
  <si>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</si>
  <si>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</si>
  <si>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</si>
  <si>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</si>
  <si>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</si>
  <si>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</si>
  <si>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</si>
  <si>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</si>
  <si>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</si>
  <si>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</si>
  <si>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</si>
  <si>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</si>
  <si>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</si>
  <si>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</si>
  <si>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</si>
  <si>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</si>
  <si>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</si>
  <si>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</si>
  <si>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</si>
  <si>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</si>
  <si>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</si>
  <si>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</si>
  <si>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</si>
  <si>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</si>
  <si>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</si>
  <si>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</si>
  <si>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</si>
  <si>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</si>
  <si>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</si>
  <si>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</si>
  <si>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</si>
  <si>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</si>
  <si>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</si>
  <si>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</si>
  <si>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</si>
  <si>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</si>
  <si>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</si>
  <si>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</si>
  <si>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</si>
  <si>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</si>
  <si>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</si>
  <si>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</si>
  <si>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</si>
  <si>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</si>
  <si>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</si>
  <si>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</si>
  <si>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</si>
  <si>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</si>
  <si>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</si>
  <si>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</si>
  <si>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</si>
  <si>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</si>
  <si>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</si>
  <si>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</si>
  <si>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</si>
  <si>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</si>
  <si>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</si>
  <si>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</si>
  <si>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</si>
  <si>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</si>
  <si>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</si>
  <si>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</si>
  <si>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</si>
  <si>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</si>
  <si>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</si>
  <si>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</si>
  <si>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</si>
  <si>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</si>
  <si>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</si>
  <si>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</si>
  <si>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</si>
  <si>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</si>
  <si>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</si>
  <si>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</si>
  <si>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</si>
  <si>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</si>
  <si>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</si>
  <si>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</si>
  <si>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</si>
  <si>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</si>
  <si>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</si>
  <si>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</si>
  <si>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</si>
  <si>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</si>
  <si>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</si>
  <si>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</si>
  <si>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</si>
  <si>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</si>
  <si>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</si>
  <si>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</si>
  <si>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</si>
  <si>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</si>
  <si>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</si>
  <si>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</si>
  <si>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</si>
  <si>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</si>
  <si>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</si>
  <si>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</si>
  <si>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</si>
  <si>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</si>
  <si>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</si>
  <si>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</si>
  <si>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</si>
  <si>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</si>
  <si>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</si>
  <si>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</si>
  <si>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</si>
  <si>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</si>
  <si>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</si>
  <si>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</si>
  <si>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</si>
  <si>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</si>
  <si>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</si>
  <si>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</si>
  <si>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</si>
  <si>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</si>
  <si>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</si>
  <si>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</si>
  <si>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</si>
  <si>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</si>
  <si>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</si>
  <si>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</si>
  <si>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</si>
  <si>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</si>
  <si>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</si>
  <si>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</si>
  <si>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</si>
  <si>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</si>
  <si>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</si>
  <si>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</si>
  <si>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</si>
  <si>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</si>
  <si>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</si>
  <si>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</si>
  <si>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</si>
  <si>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</si>
  <si>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</si>
  <si>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</si>
  <si>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</si>
  <si>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</si>
  <si>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</si>
  <si>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</si>
  <si>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</si>
  <si>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</si>
  <si>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</si>
  <si>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</si>
  <si>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</si>
  <si>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</si>
  <si>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</si>
  <si>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</si>
  <si>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</si>
  <si>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</si>
  <si>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</si>
  <si>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</si>
  <si>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</si>
  <si>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</si>
  <si>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</si>
  <si>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</si>
  <si>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</si>
  <si>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</si>
  <si>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</si>
  <si>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</si>
  <si>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</si>
  <si>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</si>
  <si>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</si>
  <si>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</si>
  <si>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</si>
  <si>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</si>
  <si>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</si>
  <si>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</si>
  <si>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</si>
  <si>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</si>
  <si>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</si>
  <si>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</si>
  <si>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</si>
  <si>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</si>
  <si>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</si>
  <si>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</si>
  <si>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</si>
  <si>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</si>
  <si>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</si>
  <si>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</si>
  <si>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</si>
  <si>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</si>
  <si>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</si>
  <si>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</si>
  <si>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</si>
  <si>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</si>
  <si>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</si>
  <si>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</si>
  <si>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</si>
  <si>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</si>
  <si>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</si>
  <si>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</si>
  <si>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</si>
  <si>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</si>
  <si>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</si>
  <si>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</si>
  <si>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</si>
  <si>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</si>
  <si>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</si>
  <si>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</si>
  <si>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</si>
  <si>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</si>
  <si>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</si>
  <si>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</si>
  <si>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</si>
  <si>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</si>
  <si>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</si>
  <si>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</si>
  <si>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</si>
  <si>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</si>
  <si>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</si>
  <si>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</si>
  <si>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</si>
  <si>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</si>
  <si>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</si>
  <si>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</si>
  <si>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</si>
  <si>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</si>
  <si>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</si>
  <si>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</si>
  <si>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</si>
  <si>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</si>
  <si>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</si>
  <si>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</si>
  <si>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</si>
  <si>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</si>
  <si>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</si>
  <si>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</si>
  <si>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</si>
  <si>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</si>
  <si>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</si>
  <si>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</si>
  <si>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</si>
  <si>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</si>
  <si>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</si>
  <si>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</si>
  <si>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</si>
  <si>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</si>
  <si>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</si>
  <si>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</si>
  <si>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</si>
  <si>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</si>
  <si>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</si>
  <si>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</si>
  <si>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</si>
  <si>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</si>
  <si>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</si>
  <si>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</si>
  <si>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</si>
  <si>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</si>
  <si>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</si>
  <si>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</si>
  <si>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</si>
  <si>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</si>
  <si>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</si>
  <si>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</si>
  <si>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</si>
  <si>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</si>
  <si>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</si>
  <si>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</si>
  <si>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</si>
  <si>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</si>
  <si>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</si>
  <si>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</si>
  <si>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</si>
  <si>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</si>
  <si>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</si>
  <si>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</si>
  <si>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</si>
  <si>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</si>
  <si>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</si>
  <si>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</si>
  <si>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</si>
  <si>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</si>
  <si>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</si>
  <si>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</si>
  <si>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</si>
  <si>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</si>
  <si>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</si>
  <si>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</si>
  <si>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</si>
  <si>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</si>
  <si>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</si>
  <si>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</si>
  <si>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</si>
  <si>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</si>
  <si>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</si>
  <si>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</si>
  <si>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</si>
  <si>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</si>
  <si>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</si>
  <si>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</si>
  <si>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</si>
  <si>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</si>
  <si>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</si>
  <si>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</si>
  <si>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</si>
  <si>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</si>
  <si>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</si>
  <si>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</si>
  <si>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</si>
  <si>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</si>
  <si>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</si>
  <si>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</si>
  <si>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</si>
  <si>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</si>
  <si>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</si>
  <si>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</si>
  <si>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</si>
  <si>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</si>
  <si>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</si>
  <si>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</si>
  <si>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</si>
  <si>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</si>
  <si>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</si>
  <si>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</si>
  <si>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</si>
  <si>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</si>
  <si>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</si>
  <si>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</si>
  <si>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</si>
  <si>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</si>
  <si>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</si>
  <si>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</si>
  <si>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</si>
  <si>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</si>
  <si>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</si>
  <si>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</si>
  <si>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</si>
  <si>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</si>
  <si>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</si>
  <si>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</si>
  <si>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</si>
  <si>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</si>
  <si>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</si>
  <si>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</si>
  <si>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</si>
  <si>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</si>
  <si>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</si>
  <si>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</si>
  <si>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</si>
  <si>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</si>
  <si>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</si>
  <si>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</si>
  <si>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</si>
  <si>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</si>
  <si>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</si>
  <si>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</si>
  <si>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</si>
  <si>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</si>
  <si>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</si>
  <si>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</si>
  <si>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</si>
  <si>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</si>
  <si>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</si>
  <si>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</si>
  <si>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</si>
  <si>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</si>
  <si>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</si>
  <si>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</si>
  <si>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</si>
  <si>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</si>
  <si>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</si>
  <si>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</si>
  <si>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</si>
  <si>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</si>
  <si>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</si>
  <si>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</si>
  <si>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</si>
  <si>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</si>
  <si>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</si>
  <si>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</si>
  <si>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</si>
  <si>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</si>
  <si>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</si>
  <si>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</si>
  <si>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</si>
  <si>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</si>
  <si>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</si>
  <si>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</si>
  <si>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</si>
  <si>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</si>
  <si>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</si>
  <si>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</si>
  <si>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</si>
  <si>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</si>
  <si>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</si>
  <si>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</si>
  <si>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</si>
  <si>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</si>
  <si>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</si>
  <si>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</si>
  <si>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</si>
  <si>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</si>
  <si>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</si>
  <si>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</si>
  <si>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</si>
  <si>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</si>
  <si>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</si>
  <si>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</si>
  <si>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</si>
  <si>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</si>
  <si>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</si>
  <si>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</si>
  <si>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</si>
  <si>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</si>
  <si>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</si>
  <si>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</si>
  <si>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</si>
  <si>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</si>
  <si>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</si>
  <si>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</si>
  <si>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</si>
  <si>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</si>
  <si>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</si>
  <si>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</si>
  <si>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</si>
  <si>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</si>
  <si>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</si>
  <si>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</si>
  <si>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</si>
  <si>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</si>
  <si>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</si>
  <si>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</si>
  <si>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</si>
  <si>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</si>
  <si>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</si>
  <si>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</si>
  <si>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</si>
  <si>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</si>
  <si>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</si>
  <si>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</si>
  <si>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</si>
  <si>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</si>
  <si>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</si>
  <si>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</si>
  <si>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</si>
  <si>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</si>
  <si>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</si>
  <si>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</si>
  <si>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</si>
  <si>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</si>
  <si>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</si>
  <si>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</si>
  <si>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</si>
  <si>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</si>
  <si>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</si>
  <si>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</si>
  <si>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</si>
  <si>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</si>
  <si>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</si>
  <si>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</si>
  <si>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</si>
  <si>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</si>
  <si>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</si>
  <si>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</si>
  <si>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</si>
  <si>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</si>
  <si>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</si>
  <si>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</si>
  <si>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</si>
  <si>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</si>
  <si>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</si>
  <si>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</si>
  <si>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</si>
  <si>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</si>
  <si>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</si>
  <si>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</si>
  <si>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</si>
  <si>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</si>
  <si>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</si>
  <si>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</si>
  <si>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</si>
  <si>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</si>
  <si>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</si>
  <si>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</si>
  <si>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</si>
  <si>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</si>
  <si>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</si>
  <si>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</si>
  <si>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</si>
  <si>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</si>
  <si>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</si>
  <si>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</si>
  <si>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</si>
  <si>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</si>
  <si>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</si>
  <si>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</si>
  <si>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</si>
  <si>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</si>
  <si>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</si>
  <si>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</si>
  <si>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</si>
  <si>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</si>
  <si>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</si>
  <si>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</si>
  <si>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</si>
  <si>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</si>
  <si>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</si>
  <si>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</si>
  <si>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</si>
  <si>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</si>
  <si>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</si>
  <si>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</si>
  <si>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</si>
  <si>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</si>
  <si>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</si>
  <si>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</si>
  <si>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</si>
  <si>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</si>
  <si>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</si>
  <si>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</si>
  <si>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</si>
  <si>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</si>
  <si>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</si>
  <si>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</si>
  <si>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</si>
  <si>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</si>
  <si>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</si>
  <si>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</si>
  <si>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</si>
  <si>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</si>
  <si>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</si>
  <si>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</si>
  <si>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</si>
  <si>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</si>
  <si>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</si>
  <si>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</si>
  <si>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</si>
  <si>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</si>
  <si>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</si>
  <si>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</si>
  <si>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</si>
  <si>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</si>
  <si>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</si>
  <si>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</si>
  <si>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</si>
  <si>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</si>
  <si>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</si>
  <si>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</si>
  <si>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</si>
  <si>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</si>
  <si>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</si>
  <si>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</si>
  <si>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</si>
  <si>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</si>
  <si>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</si>
  <si>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</si>
  <si>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</si>
  <si>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</si>
  <si>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</si>
  <si>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</si>
  <si>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</si>
  <si>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</si>
  <si>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</si>
  <si>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</si>
  <si>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</si>
  <si>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</si>
  <si>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</si>
  <si>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</si>
  <si>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</si>
  <si>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</si>
  <si>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</si>
  <si>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</si>
  <si>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</si>
  <si>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</si>
  <si>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</si>
  <si>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</si>
  <si>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</si>
  <si>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</si>
  <si>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</si>
  <si>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</si>
  <si>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</si>
  <si>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</si>
  <si>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</si>
  <si>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</si>
  <si>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</si>
  <si>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</si>
  <si>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</si>
  <si>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</si>
  <si>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</si>
  <si>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</si>
  <si>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</si>
  <si>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</si>
  <si>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</si>
  <si>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</si>
  <si>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</si>
  <si>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</si>
  <si>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</si>
  <si>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</si>
  <si>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</si>
  <si>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</si>
  <si>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</si>
  <si>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</si>
  <si>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</si>
  <si>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</si>
  <si>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</si>
  <si>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</si>
  <si>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</si>
  <si>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</si>
  <si>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</si>
  <si>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</si>
  <si>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</si>
  <si>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</si>
  <si>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</si>
  <si>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</si>
  <si>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</si>
  <si>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</si>
  <si>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</si>
  <si>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</si>
  <si>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</si>
  <si>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</si>
  <si>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</si>
  <si>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</si>
  <si>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</si>
  <si>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</si>
  <si>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</si>
  <si>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</si>
  <si>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</si>
  <si>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</si>
  <si>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</si>
  <si>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</si>
  <si>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</si>
  <si>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</si>
  <si>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</si>
  <si>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</si>
  <si>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</si>
  <si>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</si>
  <si>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</si>
  <si>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</si>
  <si>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</si>
  <si>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</si>
  <si>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</si>
  <si>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</si>
  <si>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</si>
  <si>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</si>
  <si>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</si>
  <si>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</si>
  <si>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</si>
  <si>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</si>
  <si>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</si>
  <si>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</si>
  <si>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</si>
  <si>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</si>
  <si>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</si>
  <si>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</si>
  <si>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</si>
  <si>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</si>
  <si>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</si>
  <si>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</si>
  <si>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</si>
  <si>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</si>
  <si>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</si>
  <si>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</si>
  <si>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</si>
  <si>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</si>
  <si>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</si>
  <si>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</si>
  <si>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</si>
  <si>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</si>
  <si>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</si>
  <si>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</si>
  <si>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</si>
  <si>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</si>
  <si>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</si>
  <si>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</si>
  <si>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</si>
  <si>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</si>
  <si>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</si>
  <si>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</si>
  <si>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</si>
  <si>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</si>
  <si>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</si>
  <si>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</si>
  <si>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</si>
  <si>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</si>
  <si>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</si>
  <si>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</si>
  <si>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</si>
  <si>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</si>
  <si>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</si>
  <si>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</si>
  <si>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</si>
  <si>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</si>
  <si>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</si>
  <si>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</si>
  <si>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</si>
  <si>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</si>
  <si>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</si>
  <si>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</si>
  <si>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</si>
  <si>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</si>
  <si>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</si>
  <si>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</si>
  <si>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</si>
  <si>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</si>
  <si>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</si>
  <si>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</si>
  <si>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</si>
  <si>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</si>
  <si>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</si>
  <si>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</si>
  <si>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</si>
  <si>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</si>
  <si>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</si>
  <si>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</si>
  <si>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</si>
  <si>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</si>
  <si>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</si>
  <si>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</si>
  <si>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</si>
  <si>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</si>
  <si>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</si>
  <si>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</si>
  <si>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</si>
  <si>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</si>
  <si>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</si>
  <si>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</si>
  <si>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</si>
  <si>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</si>
  <si>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</si>
  <si>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</si>
  <si>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</si>
  <si>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</si>
  <si>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</si>
  <si>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</si>
  <si>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</si>
  <si>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</si>
  <si>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</si>
  <si>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</si>
  <si>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</si>
  <si>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</si>
  <si>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</si>
  <si>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</si>
  <si>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</si>
  <si>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</si>
  <si>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</si>
  <si>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</si>
  <si>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</si>
  <si>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</si>
  <si>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</si>
  <si>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</si>
  <si>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</si>
  <si>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</si>
  <si>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</si>
  <si>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</si>
  <si>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</si>
  <si>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</si>
  <si>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</si>
  <si>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</si>
  <si>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</si>
  <si>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</si>
  <si>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</si>
  <si>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</si>
  <si>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</si>
  <si>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</si>
  <si>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</si>
  <si>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</si>
  <si>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</si>
  <si>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</si>
  <si>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</si>
  <si>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</si>
  <si>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</si>
  <si>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</si>
  <si>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</si>
  <si>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</si>
  <si>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</si>
  <si>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</si>
  <si>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</si>
  <si>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</si>
  <si>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</si>
  <si>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</si>
  <si>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</si>
  <si>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</si>
  <si>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</si>
  <si>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</si>
  <si>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</si>
  <si>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</si>
  <si>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</si>
  <si>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</si>
  <si>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</si>
  <si>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</si>
  <si>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</si>
  <si>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</si>
  <si>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</si>
  <si>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</si>
  <si>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</si>
  <si>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</si>
  <si>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</si>
  <si>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</si>
  <si>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</si>
  <si>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</si>
  <si>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</si>
  <si>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</si>
  <si>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</si>
  <si>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</si>
  <si>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</si>
  <si>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</si>
  <si>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</si>
  <si>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</si>
  <si>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</si>
  <si>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</si>
  <si>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</si>
  <si>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</si>
  <si>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</si>
  <si>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</si>
  <si>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</si>
  <si>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</si>
  <si>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</si>
  <si>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</si>
  <si>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</si>
  <si>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</si>
  <si>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</si>
  <si>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</si>
  <si>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</si>
  <si>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</si>
  <si>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</si>
  <si>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</si>
  <si>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</si>
  <si>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</si>
  <si>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</si>
  <si>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</si>
  <si>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</si>
  <si>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</si>
  <si>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</si>
  <si>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</si>
  <si>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</si>
  <si>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</si>
  <si>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</si>
  <si>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</si>
  <si>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</si>
  <si>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</si>
  <si>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</si>
  <si>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</si>
  <si>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</si>
  <si>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</si>
  <si>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</si>
  <si>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</si>
  <si>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</si>
  <si>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</si>
  <si>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</si>
  <si>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</si>
  <si>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</si>
  <si>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</si>
  <si>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</si>
  <si>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</si>
  <si>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</si>
  <si>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</si>
  <si>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</si>
  <si>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</si>
  <si>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</si>
  <si>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</si>
  <si>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</si>
  <si>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</si>
  <si>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</si>
  <si>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</si>
  <si>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</si>
  <si>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</si>
  <si>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</si>
  <si>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</si>
  <si>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</si>
  <si>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</si>
  <si>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</si>
  <si>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</si>
  <si>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</si>
  <si>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</si>
  <si>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</si>
  <si>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</si>
  <si>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</si>
  <si>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</si>
  <si>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</si>
  <si>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</si>
  <si>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</si>
  <si>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</si>
  <si>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</si>
  <si>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</si>
  <si>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</si>
  <si>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</si>
  <si>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</si>
  <si>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</si>
  <si>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</si>
  <si>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</si>
  <si>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</si>
  <si>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</si>
  <si>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</si>
  <si>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</si>
  <si>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</si>
  <si>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</si>
  <si>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</si>
  <si>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</si>
  <si>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</si>
  <si>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</si>
  <si>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</si>
  <si>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</si>
  <si>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</si>
  <si>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</si>
  <si>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</si>
  <si>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</si>
  <si>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</si>
  <si>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</si>
  <si>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</si>
  <si>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</si>
  <si>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</si>
  <si>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</si>
  <si>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</si>
  <si>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</si>
  <si>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</si>
  <si>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</si>
  <si>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</si>
  <si>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</si>
  <si>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</si>
  <si>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</si>
  <si>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</si>
  <si>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</si>
  <si>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</si>
  <si>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</si>
  <si>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</si>
  <si>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</si>
  <si>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</si>
  <si>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</si>
  <si>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</si>
  <si>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</si>
  <si>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</si>
  <si>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</si>
  <si>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</si>
  <si>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</si>
  <si>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</si>
  <si>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</si>
  <si>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</si>
  <si>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</si>
  <si>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</si>
  <si>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</si>
  <si>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</si>
  <si>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</si>
  <si>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</si>
  <si>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</si>
  <si>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</si>
  <si>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</si>
  <si>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</si>
  <si>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</si>
  <si>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</si>
  <si>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</si>
  <si>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</si>
  <si>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</si>
  <si>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</si>
  <si>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</si>
  <si>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</si>
  <si>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</si>
  <si>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</si>
  <si>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</si>
  <si>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</si>
  <si>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</si>
  <si>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</si>
  <si>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</si>
  <si>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</si>
  <si>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</si>
  <si>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</si>
  <si>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</si>
  <si>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</si>
  <si>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</si>
  <si>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</si>
  <si>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</si>
  <si>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</si>
  <si>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</si>
  <si>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</si>
  <si>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</si>
  <si>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</si>
  <si>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</si>
  <si>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</si>
  <si>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</si>
  <si>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</si>
  <si>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</si>
  <si>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</si>
  <si>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</si>
  <si>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</si>
  <si>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</si>
  <si>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</si>
  <si>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</si>
  <si>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</si>
  <si>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</si>
  <si>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</si>
  <si>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</si>
  <si>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</si>
  <si>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</si>
  <si>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</si>
  <si>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</si>
  <si>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</si>
  <si>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</si>
  <si>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</si>
  <si>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</si>
  <si>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</si>
  <si>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</si>
  <si>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</si>
  <si>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</si>
  <si>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</si>
  <si>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</si>
  <si>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</si>
  <si>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</si>
  <si>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</si>
  <si>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</si>
  <si>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</si>
  <si>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</si>
  <si>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</si>
  <si>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</si>
  <si>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</si>
  <si>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</si>
  <si>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</si>
  <si>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</si>
  <si>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</si>
  <si>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</si>
  <si>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</si>
  <si>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</si>
  <si>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</si>
  <si>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</si>
  <si>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</si>
  <si>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</si>
  <si>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</si>
  <si>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</si>
  <si>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</si>
  <si>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</si>
  <si>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</si>
  <si>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</si>
  <si>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</si>
  <si>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</si>
  <si>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</si>
  <si>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</si>
  <si>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</si>
  <si>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</si>
  <si>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</si>
  <si>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</si>
  <si>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</si>
  <si>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</si>
  <si>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</si>
  <si>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</si>
  <si>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PCM-20251110-00000489</t>
  </si>
  <si>
    <t xml:space="preserve">team on way need 30 min </t>
  </si>
  <si>
    <t>PCM-20251110-00000584</t>
  </si>
  <si>
    <t xml:space="preserve">team on way need 120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</si>
  <si>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</si>
  <si>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</si>
  <si>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</si>
  <si>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</si>
  <si>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</si>
  <si>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</si>
  <si>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</si>
  <si>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</si>
  <si>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</si>
  <si>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</si>
  <si>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</si>
  <si>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</si>
  <si>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</si>
  <si>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</si>
  <si>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</si>
  <si>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</si>
  <si>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</si>
  <si>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</si>
  <si>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</si>
  <si>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</si>
  <si>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</si>
  <si>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</si>
  <si>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</si>
  <si>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</si>
  <si>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</si>
  <si>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</si>
  <si>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</si>
  <si>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</si>
  <si>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</si>
  <si>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</si>
  <si>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</si>
  <si>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</si>
  <si>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</si>
  <si>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</si>
  <si>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</si>
  <si>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</si>
  <si>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</si>
  <si>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</si>
  <si>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</si>
  <si>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</si>
  <si>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</si>
  <si>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</si>
  <si>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</si>
  <si>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</si>
  <si>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</si>
  <si>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</si>
  <si>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</si>
  <si>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</si>
  <si>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</si>
  <si>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</si>
  <si>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</si>
  <si>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</si>
  <si>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</si>
  <si>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</si>
  <si>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</si>
  <si>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</si>
  <si>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</si>
  <si>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</si>
  <si>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</si>
  <si>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</si>
  <si>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</si>
  <si>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</si>
  <si>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</si>
  <si>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</si>
  <si>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</si>
  <si>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</si>
  <si>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</si>
  <si>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</si>
  <si>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</si>
  <si>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</si>
  <si>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</si>
  <si>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</si>
  <si>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</si>
  <si>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</si>
  <si>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</si>
  <si>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</si>
  <si>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</si>
  <si>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</si>
  <si>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</si>
  <si>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</si>
  <si>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</si>
  <si>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</si>
  <si>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PCM-20251110-00000304</t>
  </si>
  <si>
    <t>TE issue//Team facing access issue as site located in NGHA and  no access at this time .</t>
  </si>
  <si>
    <t>no PCM</t>
  </si>
  <si>
    <t>Restored by PG</t>
  </si>
  <si>
    <t>PCM-20251110-00000493</t>
  </si>
  <si>
    <t>site access allowed only after 9 am.ETA 20 min</t>
  </si>
  <si>
    <t>PCM-20251110-00000546</t>
  </si>
  <si>
    <t xml:space="preserve"> PCM-20250215-00000830 </t>
  </si>
  <si>
    <t>LTE site still down and  site located in aramco area access issue need special permission</t>
  </si>
  <si>
    <t>PCM-20251110-00000479</t>
  </si>
  <si>
    <t>20 min</t>
  </si>
  <si>
    <t>PCM-20251110-00000602</t>
  </si>
  <si>
    <t>60 min</t>
  </si>
  <si>
    <t>PCM-20251110-00000606</t>
  </si>
  <si>
    <t>120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</si>
  <si>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</si>
  <si>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</si>
  <si>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</si>
  <si>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</si>
  <si>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</si>
  <si>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</si>
  <si>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</si>
  <si>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</si>
  <si>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PCM-20251110-00000643</t>
  </si>
  <si>
    <t>major</t>
  </si>
  <si>
    <t>ETA 50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</si>
</sst>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9"/>
      <color rgb="FF000000"/>
      <name val="Calibri"/>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33" fillId="0" borderId="0" xfId="0" applyFont="1"/>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9" fillId="9" borderId="9" xfId="0" applyFont="1" applyFill="1" applyBorder="1" applyAlignment="1">
      <alignment horizontal="center" vertical="center" wrapText="1"/>
    </xf>
    <xf numFmtId="0" fontId="21" fillId="7" borderId="8"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4" totalsRowShown="0" headerRowDxfId="174" dataDxfId="173" headerRowBorderDxfId="171" tableBorderDxfId="172" totalsRowBorderDxfId="170">
  <autoFilter ref="A1:L5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5" totalsRowShown="0" headerRowDxfId="157" dataDxfId="156" headerRowBorderDxfId="154" tableBorderDxfId="155" totalsRowBorderDxfId="153">
  <autoFilter ref="A1:CJ4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1" totalsRowShown="0" headerRowDxfId="64" dataDxfId="63" headerRowBorderDxfId="61" tableBorderDxfId="62">
  <autoFilter ref="A1:L105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4" totalsRowShown="0" headerRowDxfId="48" dataDxfId="47" headerRowBorderDxfId="45" tableBorderDxfId="46" totalsRowBorderDxfId="44">
  <autoFilter ref="A1:L6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56" totalsRowShown="0" headerRowDxfId="31" dataDxfId="30" headerRowBorderDxfId="28" tableBorderDxfId="29">
  <autoFilter ref="A1:L25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72" totalsRowShown="0" headerRowDxfId="15" dataDxfId="14" headerRowBorderDxfId="12" tableBorderDxfId="13">
  <autoFilter ref="A1:L17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4"/>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10" ca="1" si="0">IFERROR(NOW()-F2,"")</f>
        <v>308.43435763888556</v>
      </c>
      <c r="H2" s="76">
        <v>45662.943402777775</v>
      </c>
      <c r="I2" s="59" t="str">
        <f>IFERROR(VLOOKUP(D2,DB!A:F,6,0),"")</f>
        <v>Generator-SG</v>
      </c>
      <c r="J2" s="59" t="str">
        <f>IFERROR(VLOOKUP(D2,DB!A:G,7,0),"")</f>
        <v>Dead</v>
      </c>
      <c r="K2" s="67" t="s">
        <v>39022</v>
      </c>
      <c r="L2" s="65" t="str">
        <f>IFERROR(VLOOKUP(D2,DB!A:I,9,0),"")</f>
        <v>Latis</v>
      </c>
    </row>
    <row r="3" spans="1:15" ht="15" customHeight="1">
      <c r="A3" s="108" t="s">
        <v>39023</v>
      </c>
      <c r="B3" s="109" t="str">
        <f>IFERROR(VLOOKUP(D3,DB!A:K,11,0),"")</f>
        <v>R1</v>
      </c>
      <c r="C3" s="109">
        <v>3</v>
      </c>
      <c r="D3" s="109" t="s">
        <v>10009</v>
      </c>
      <c r="E3" s="110" t="s">
        <v>39021</v>
      </c>
      <c r="F3" s="111">
        <v>45971.304236111115</v>
      </c>
      <c r="G3" s="112">
        <f t="shared" ca="1" si="0"/>
        <v>7.8547453696955927E-2</v>
      </c>
      <c r="H3" s="111">
        <v>45971.289155092592</v>
      </c>
      <c r="I3" s="109" t="str">
        <f>IFERROR(VLOOKUP(D3,DB!A:F,6,0),"")</f>
        <v>Generator-SG</v>
      </c>
      <c r="J3" s="109" t="str">
        <f>IFERROR(VLOOKUP(D3,DB!A:G,7,0),"")</f>
        <v>Dead</v>
      </c>
      <c r="K3" s="113" t="s">
        <v>39024</v>
      </c>
      <c r="L3" s="114" t="str">
        <f>IFERROR(VLOOKUP(D3,DB!A:I,9,0),"")</f>
        <v>Latis</v>
      </c>
    </row>
    <row r="4" spans="1:15" ht="15" customHeight="1">
      <c r="A4" s="108" t="s">
        <v>39025</v>
      </c>
      <c r="B4" s="109" t="str">
        <f>IFERROR(VLOOKUP(D4,DB!A:K,11,0),"")</f>
        <v>R1</v>
      </c>
      <c r="C4" s="109">
        <v>1</v>
      </c>
      <c r="D4" s="109" t="s">
        <v>13230</v>
      </c>
      <c r="E4" s="110" t="s">
        <v>39021</v>
      </c>
      <c r="F4" s="111">
        <v>45971.344976851855</v>
      </c>
      <c r="G4" s="112">
        <f t="shared" ca="1" si="0"/>
        <v>3.7806712956808042E-2</v>
      </c>
      <c r="H4" s="111">
        <v>45971.340196759258</v>
      </c>
      <c r="I4" s="109" t="str">
        <f>IFERROR(VLOOKUP(D4,DB!A:F,6,0),"")</f>
        <v>SCECO</v>
      </c>
      <c r="J4" s="109" t="str">
        <f>IFERROR(VLOOKUP(D4,DB!A:G,7,0),"")</f>
        <v>Dead</v>
      </c>
      <c r="K4" s="113" t="s">
        <v>39026</v>
      </c>
      <c r="L4" s="114" t="str">
        <f>IFERROR(VLOOKUP(D4,DB!A:I,9,0),"")</f>
        <v>Latis</v>
      </c>
    </row>
    <row r="5" spans="1:15" ht="15" customHeight="1">
      <c r="A5" s="108"/>
      <c r="B5" s="109" t="str">
        <f>IFERROR(VLOOKUP(D5,DB!A:K,11,0),"")</f>
        <v/>
      </c>
      <c r="C5" s="109"/>
      <c r="D5" s="109"/>
      <c r="E5" s="110"/>
      <c r="F5" s="111"/>
      <c r="G5" s="112">
        <f t="shared" ca="1" si="0"/>
        <v>45971.382783564812</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45971.382783564812</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45971.382783564812</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45971.382783564812</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45971.382783564812</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45971.382783564812</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ref="G11:G42" ca="1" si="1">IFERROR(NOW()-F11,"")</f>
        <v>45971.382783564812</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1"/>
        <v>45971.382783564812</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1"/>
        <v>45971.382783564812</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1"/>
        <v>45971.382783564812</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1"/>
        <v>45971.382783564812</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1"/>
        <v>45971.382783564812</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1"/>
        <v>45971.382783564812</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1"/>
        <v>45971.382783564812</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1"/>
        <v>45971.382783564812</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1"/>
        <v>45971.382783564812</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1"/>
        <v>45971.382783564812</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1"/>
        <v>45971.382783564812</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1"/>
        <v>45971.382783564812</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1"/>
        <v>45971.382783564812</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45971.382783564812</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45971.382783564812</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45971.382783564812</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45971.382783564812</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45971.382783564812</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45971.382783564812</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45971.382783564812</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45971.382783564812</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45971.382783564812</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45971.382783564812</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45971.382783564812</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45971.382783564812</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45971.382783564812</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45971.382783564812</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45971.382783564812</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45971.382783564812</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45971.382783564812</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45971.382783564812</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ref="G43:G74" ca="1" si="2">IFERROR(NOW()-F43,"")</f>
        <v>45971.382783564812</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2"/>
        <v>45971.382783564812</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2"/>
        <v>45971.382783564812</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2"/>
        <v>45971.382783564812</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2"/>
        <v>45971.382783564812</v>
      </c>
      <c r="H47" s="111"/>
      <c r="I47" s="109" t="str">
        <f>IFERROR(VLOOKUP(D47,DB!A:F,6,0),"")</f>
        <v/>
      </c>
      <c r="J47" s="109" t="str">
        <f>IFERROR(VLOOKUP(D47,DB!A:G,7,0),"")</f>
        <v/>
      </c>
      <c r="K47" s="113"/>
      <c r="L47" s="114" t="str">
        <f>IFERROR(VLOOKUP(D47,DB!A:I,9,0),"")</f>
        <v/>
      </c>
    </row>
    <row r="48" spans="1:12" ht="15" customHeight="1">
      <c r="A48" s="108"/>
      <c r="B48" s="109" t="str">
        <f>IFERROR(VLOOKUP(D48,DB!A:K,11,0),"")</f>
        <v/>
      </c>
      <c r="C48" s="109"/>
      <c r="D48" s="109"/>
      <c r="E48" s="110"/>
      <c r="F48" s="111"/>
      <c r="G48" s="112">
        <f t="shared" ca="1" si="2"/>
        <v>45971.382783564812</v>
      </c>
      <c r="H48" s="111"/>
      <c r="I48" s="109" t="str">
        <f>IFERROR(VLOOKUP(D48,DB!A:F,6,0),"")</f>
        <v/>
      </c>
      <c r="J48" s="109" t="str">
        <f>IFERROR(VLOOKUP(D48,DB!A:G,7,0),"")</f>
        <v/>
      </c>
      <c r="K48" s="113"/>
      <c r="L48" s="114" t="str">
        <f>IFERROR(VLOOKUP(D48,DB!A:I,9,0),"")</f>
        <v/>
      </c>
    </row>
    <row r="49" spans="1:12" ht="15" customHeight="1">
      <c r="A49" s="108"/>
      <c r="B49" s="109" t="str">
        <f>IFERROR(VLOOKUP(D49,DB!A:K,11,0),"")</f>
        <v/>
      </c>
      <c r="C49" s="109"/>
      <c r="D49" s="109"/>
      <c r="E49" s="110"/>
      <c r="F49" s="111"/>
      <c r="G49" s="112">
        <f t="shared" ca="1" si="2"/>
        <v>45971.382783564812</v>
      </c>
      <c r="H49" s="111"/>
      <c r="I49" s="109" t="str">
        <f>IFERROR(VLOOKUP(D49,DB!A:F,6,0),"")</f>
        <v/>
      </c>
      <c r="J49" s="109" t="str">
        <f>IFERROR(VLOOKUP(D49,DB!A:G,7,0),"")</f>
        <v/>
      </c>
      <c r="K49" s="113"/>
      <c r="L49" s="114" t="str">
        <f>IFERROR(VLOOKUP(D49,DB!A:I,9,0),"")</f>
        <v/>
      </c>
    </row>
    <row r="50" spans="1:12" ht="15" customHeight="1">
      <c r="A50" s="108"/>
      <c r="B50" s="109" t="str">
        <f>IFERROR(VLOOKUP(D50,DB!A:K,11,0),"")</f>
        <v/>
      </c>
      <c r="C50" s="109"/>
      <c r="D50" s="109"/>
      <c r="E50" s="110"/>
      <c r="F50" s="111"/>
      <c r="G50" s="112">
        <f t="shared" ca="1" si="2"/>
        <v>45971.382783564812</v>
      </c>
      <c r="H50" s="111"/>
      <c r="I50" s="109" t="str">
        <f>IFERROR(VLOOKUP(D50,DB!A:F,6,0),"")</f>
        <v/>
      </c>
      <c r="J50" s="109" t="str">
        <f>IFERROR(VLOOKUP(D50,DB!A:G,7,0),"")</f>
        <v/>
      </c>
      <c r="K50" s="113"/>
      <c r="L50" s="114" t="str">
        <f>IFERROR(VLOOKUP(D50,DB!A:I,9,0),"")</f>
        <v/>
      </c>
    </row>
    <row r="51" spans="1:12" ht="15" customHeight="1">
      <c r="A51" s="108"/>
      <c r="B51" s="109" t="str">
        <f>IFERROR(VLOOKUP(D51,DB!A:K,11,0),"")</f>
        <v/>
      </c>
      <c r="C51" s="109"/>
      <c r="D51" s="109"/>
      <c r="E51" s="110"/>
      <c r="F51" s="111"/>
      <c r="G51" s="112">
        <f t="shared" ca="1" si="2"/>
        <v>45971.382783564812</v>
      </c>
      <c r="H51" s="111"/>
      <c r="I51" s="109" t="str">
        <f>IFERROR(VLOOKUP(D51,DB!A:F,6,0),"")</f>
        <v/>
      </c>
      <c r="J51" s="109" t="str">
        <f>IFERROR(VLOOKUP(D51,DB!A:G,7,0),"")</f>
        <v/>
      </c>
      <c r="K51" s="113"/>
      <c r="L51" s="114" t="str">
        <f>IFERROR(VLOOKUP(D51,DB!A:I,9,0),"")</f>
        <v/>
      </c>
    </row>
    <row r="52" spans="1:12" ht="15" customHeight="1">
      <c r="A52" s="108"/>
      <c r="B52" s="109" t="str">
        <f>IFERROR(VLOOKUP(D52,DB!A:K,11,0),"")</f>
        <v/>
      </c>
      <c r="C52" s="109"/>
      <c r="D52" s="109"/>
      <c r="E52" s="110"/>
      <c r="F52" s="111"/>
      <c r="G52" s="112">
        <f t="shared" ca="1" si="2"/>
        <v>45971.382783564812</v>
      </c>
      <c r="H52" s="111"/>
      <c r="I52" s="109" t="str">
        <f>IFERROR(VLOOKUP(D52,DB!A:F,6,0),"")</f>
        <v/>
      </c>
      <c r="J52" s="109" t="str">
        <f>IFERROR(VLOOKUP(D52,DB!A:G,7,0),"")</f>
        <v/>
      </c>
      <c r="K52" s="113"/>
      <c r="L52" s="114" t="str">
        <f>IFERROR(VLOOKUP(D52,DB!A:I,9,0),"")</f>
        <v/>
      </c>
    </row>
    <row r="53" spans="1:12" ht="15" customHeight="1">
      <c r="A53" s="108"/>
      <c r="B53" s="109" t="str">
        <f>IFERROR(VLOOKUP(D53,DB!A:K,11,0),"")</f>
        <v/>
      </c>
      <c r="C53" s="109"/>
      <c r="D53" s="109"/>
      <c r="E53" s="110"/>
      <c r="F53" s="111"/>
      <c r="G53" s="112">
        <f t="shared" ca="1" si="2"/>
        <v>45971.382783564812</v>
      </c>
      <c r="H53" s="111"/>
      <c r="I53" s="109" t="str">
        <f>IFERROR(VLOOKUP(D53,DB!A:F,6,0),"")</f>
        <v/>
      </c>
      <c r="J53" s="109" t="str">
        <f>IFERROR(VLOOKUP(D53,DB!A:G,7,0),"")</f>
        <v/>
      </c>
      <c r="K53" s="113"/>
      <c r="L53" s="114" t="str">
        <f>IFERROR(VLOOKUP(D53,DB!A:I,9,0),"")</f>
        <v/>
      </c>
    </row>
    <row r="54" spans="1:12" ht="15" customHeight="1">
      <c r="A54" s="117"/>
      <c r="B54" s="118" t="str">
        <f>IFERROR(VLOOKUP(D54,DB!A:K,11,0),"")</f>
        <v/>
      </c>
      <c r="C54" s="118"/>
      <c r="D54" s="118"/>
      <c r="E54" s="119"/>
      <c r="F54" s="120"/>
      <c r="G54" s="121">
        <f t="shared" ca="1" si="2"/>
        <v>45971.382783564812</v>
      </c>
      <c r="H54" s="120"/>
      <c r="I54" s="118" t="str">
        <f>IFERROR(VLOOKUP(D54,DB!A:F,6,0),"")</f>
        <v/>
      </c>
      <c r="J54" s="118" t="str">
        <f>IFERROR(VLOOKUP(D54,DB!A:G,7,0),"")</f>
        <v/>
      </c>
      <c r="K54" s="122"/>
      <c r="L54" s="123" t="str">
        <f>IFERROR(VLOOKUP(D54,DB!A:I,9,0),"")</f>
        <v/>
      </c>
    </row>
  </sheetData>
  <customSheetViews>
    <customSheetView guid="{F6042A99-DD27-4453-835D-0834D95730CC}" filter="1" showAutoFilter="1">
      <pageMargins left="0" right="0" top="0" bottom="0" header="0" footer="0"/>
      <autoFilter ref="B1:M1" xr:uid="{41886AAD-0C3B-4529-85CB-EE8F6D988A6D}"/>
    </customSheetView>
  </customSheetViews>
  <dataValidations count="2">
    <dataValidation allowBlank="1" showInputMessage="1" showErrorMessage="1" sqref="E1" xr:uid="{5DBA255D-CDD9-49FB-AD3C-AF70AB4EE696}"/>
    <dataValidation type="list" allowBlank="1" showInputMessage="1" showErrorMessage="1" sqref="E2:E5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5"/>
  <sheetViews>
    <sheetView workbookViewId="0">
      <selection activeCell="D6" sqref="D6"/>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39027</v>
      </c>
      <c r="N1" s="88" t="s">
        <v>39028</v>
      </c>
      <c r="O1" s="88" t="s">
        <v>39029</v>
      </c>
      <c r="P1" s="88" t="s">
        <v>39030</v>
      </c>
      <c r="Q1" s="88" t="s">
        <v>39031</v>
      </c>
      <c r="R1" s="88" t="s">
        <v>39032</v>
      </c>
      <c r="S1" s="88" t="s">
        <v>39033</v>
      </c>
      <c r="T1" s="88" t="s">
        <v>39034</v>
      </c>
      <c r="U1" s="88" t="s">
        <v>39035</v>
      </c>
      <c r="V1" s="88" t="s">
        <v>39036</v>
      </c>
      <c r="W1" s="88" t="s">
        <v>39037</v>
      </c>
      <c r="X1" s="88" t="s">
        <v>39038</v>
      </c>
      <c r="Y1" s="88" t="s">
        <v>39039</v>
      </c>
      <c r="Z1" s="88" t="s">
        <v>39040</v>
      </c>
      <c r="AA1" s="88" t="s">
        <v>39041</v>
      </c>
      <c r="AB1" s="88" t="s">
        <v>39042</v>
      </c>
      <c r="AC1" s="88" t="s">
        <v>39043</v>
      </c>
      <c r="AD1" s="88" t="s">
        <v>39044</v>
      </c>
      <c r="AE1" s="88" t="s">
        <v>39045</v>
      </c>
      <c r="AF1" s="88" t="s">
        <v>39046</v>
      </c>
      <c r="AG1" s="88" t="s">
        <v>39047</v>
      </c>
      <c r="AH1" s="88" t="s">
        <v>39048</v>
      </c>
      <c r="AI1" s="88" t="s">
        <v>39049</v>
      </c>
      <c r="AJ1" s="88" t="s">
        <v>39050</v>
      </c>
      <c r="AK1" s="88" t="s">
        <v>39051</v>
      </c>
      <c r="AL1" s="88" t="s">
        <v>39052</v>
      </c>
      <c r="AM1" s="88" t="s">
        <v>39053</v>
      </c>
      <c r="AN1" s="88" t="s">
        <v>39054</v>
      </c>
      <c r="AO1" s="88" t="s">
        <v>39055</v>
      </c>
      <c r="AP1" s="88" t="s">
        <v>39056</v>
      </c>
      <c r="AQ1" s="88" t="s">
        <v>39057</v>
      </c>
      <c r="AR1" s="88" t="s">
        <v>39058</v>
      </c>
      <c r="AS1" s="88" t="s">
        <v>39059</v>
      </c>
      <c r="AT1" s="88" t="s">
        <v>39060</v>
      </c>
      <c r="AU1" s="88" t="s">
        <v>39061</v>
      </c>
      <c r="AV1" s="88" t="s">
        <v>39062</v>
      </c>
      <c r="AW1" s="88" t="s">
        <v>39063</v>
      </c>
      <c r="AX1" s="88" t="s">
        <v>39064</v>
      </c>
      <c r="AY1" s="88" t="s">
        <v>39065</v>
      </c>
      <c r="AZ1" s="88" t="s">
        <v>39066</v>
      </c>
      <c r="BA1" s="88" t="s">
        <v>39067</v>
      </c>
      <c r="BB1" s="88" t="s">
        <v>39068</v>
      </c>
      <c r="BC1" s="88" t="s">
        <v>39069</v>
      </c>
      <c r="BD1" s="88" t="s">
        <v>39070</v>
      </c>
      <c r="BE1" s="88" t="s">
        <v>39071</v>
      </c>
      <c r="BF1" s="88" t="s">
        <v>39072</v>
      </c>
      <c r="BG1" s="88" t="s">
        <v>39073</v>
      </c>
      <c r="BH1" s="88" t="s">
        <v>39074</v>
      </c>
      <c r="BI1" s="88" t="s">
        <v>39075</v>
      </c>
      <c r="BJ1" s="88" t="s">
        <v>39076</v>
      </c>
      <c r="BK1" s="88" t="s">
        <v>39077</v>
      </c>
      <c r="BL1" s="88" t="s">
        <v>39078</v>
      </c>
      <c r="BM1" s="88" t="s">
        <v>39079</v>
      </c>
      <c r="BN1" s="88" t="s">
        <v>39080</v>
      </c>
      <c r="BO1" s="88" t="s">
        <v>39081</v>
      </c>
      <c r="BP1" s="88" t="s">
        <v>39082</v>
      </c>
      <c r="BQ1" s="88" t="s">
        <v>39083</v>
      </c>
      <c r="BR1" s="88" t="s">
        <v>39084</v>
      </c>
      <c r="BS1" s="88" t="s">
        <v>39085</v>
      </c>
      <c r="BT1" s="88" t="s">
        <v>39086</v>
      </c>
      <c r="BU1" s="88" t="s">
        <v>39087</v>
      </c>
      <c r="BV1" s="88" t="s">
        <v>39088</v>
      </c>
      <c r="BW1" s="88" t="s">
        <v>39089</v>
      </c>
      <c r="BX1" s="88" t="s">
        <v>39090</v>
      </c>
      <c r="BY1" s="88" t="s">
        <v>39091</v>
      </c>
      <c r="BZ1" s="88" t="s">
        <v>39092</v>
      </c>
      <c r="CA1" s="88" t="s">
        <v>39093</v>
      </c>
      <c r="CB1" s="88" t="s">
        <v>39094</v>
      </c>
      <c r="CC1" s="88" t="s">
        <v>39095</v>
      </c>
      <c r="CD1" s="88" t="s">
        <v>39096</v>
      </c>
      <c r="CE1" s="88" t="s">
        <v>39097</v>
      </c>
      <c r="CF1" s="88" t="s">
        <v>39098</v>
      </c>
      <c r="CG1" s="88" t="s">
        <v>39099</v>
      </c>
      <c r="CH1" s="88" t="s">
        <v>39100</v>
      </c>
      <c r="CI1" s="88" t="s">
        <v>39101</v>
      </c>
      <c r="CJ1" s="88" t="s">
        <v>39102</v>
      </c>
    </row>
    <row r="2" spans="1:88" s="68" customFormat="1" ht="31.5" customHeight="1">
      <c r="A2" s="61" t="s">
        <v>39103</v>
      </c>
      <c r="B2" s="61" t="s">
        <v>27</v>
      </c>
      <c r="C2" s="61">
        <v>1</v>
      </c>
      <c r="D2" s="61" t="s">
        <v>19542</v>
      </c>
      <c r="E2" s="85" t="s">
        <v>39104</v>
      </c>
      <c r="F2" s="74">
        <v>45322.056979166664</v>
      </c>
      <c r="G2" s="75" t="s">
        <v>39105</v>
      </c>
      <c r="H2" s="87">
        <v>45322.050729166665</v>
      </c>
      <c r="I2" s="61" t="s">
        <v>88</v>
      </c>
      <c r="J2" s="61" t="s">
        <v>65</v>
      </c>
      <c r="K2" s="86" t="s">
        <v>39106</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39107</v>
      </c>
      <c r="B3" s="61" t="str">
        <f>IFERROR(VLOOKUP(D3,DB!A:K,11,0),"")</f>
        <v>R2</v>
      </c>
      <c r="C3" s="61">
        <v>1</v>
      </c>
      <c r="D3" s="61" t="s">
        <v>25643</v>
      </c>
      <c r="E3" s="85" t="s">
        <v>39021</v>
      </c>
      <c r="F3" s="74">
        <v>45824.999837962961</v>
      </c>
      <c r="G3" s="75">
        <f t="shared" ref="G3:G6" ca="1" si="0">IFERROR(NOW()-F3,"-")</f>
        <v>146.38294560185022</v>
      </c>
      <c r="H3" s="74">
        <v>45824.993587962963</v>
      </c>
      <c r="I3" s="61" t="str">
        <f>IFERROR(VLOOKUP(D3,DB!A:F,6,0),"")</f>
        <v>Generator-SG</v>
      </c>
      <c r="J3" s="61" t="str">
        <f>IFERROR(VLOOKUP(D3,DB!A:G,7,0),"")</f>
        <v>Good</v>
      </c>
      <c r="K3" s="86" t="s">
        <v>39108</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56" t="s">
        <v>39109</v>
      </c>
      <c r="B4" s="18" t="str">
        <f>IFERROR(VLOOKUP(D4,DB!A:K,11,0),"")</f>
        <v>R2</v>
      </c>
      <c r="C4" s="18">
        <v>1</v>
      </c>
      <c r="D4" s="18" t="s">
        <v>21480</v>
      </c>
      <c r="E4" s="103" t="s">
        <v>39021</v>
      </c>
      <c r="F4" s="104">
        <v>45971.188437500001</v>
      </c>
      <c r="G4" s="105">
        <f t="shared" ca="1" si="0"/>
        <v>0.19434606481081573</v>
      </c>
      <c r="H4" s="104">
        <v>45971.070914351854</v>
      </c>
      <c r="I4" s="18" t="str">
        <f>IFERROR(VLOOKUP(D4,DB!A:F,6,0),"")</f>
        <v>SCECO</v>
      </c>
      <c r="J4" s="18" t="str">
        <f>IFERROR(VLOOKUP(D4,DB!A:G,7,0),"")</f>
        <v>In progress</v>
      </c>
      <c r="K4" s="19" t="s">
        <v>39110</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39111</v>
      </c>
      <c r="B5" s="18" t="str">
        <f>IFERROR(VLOOKUP(D5,DB!A:K,11,0),"")</f>
        <v>R2</v>
      </c>
      <c r="C5" s="18">
        <v>1</v>
      </c>
      <c r="D5" s="18" t="s">
        <v>25972</v>
      </c>
      <c r="E5" s="103"/>
      <c r="F5" s="104"/>
      <c r="G5" s="105">
        <f t="shared" ca="1" si="0"/>
        <v>45971.382783564812</v>
      </c>
      <c r="H5" s="104">
        <v>45971.269837962966</v>
      </c>
      <c r="I5" s="18" t="str">
        <f>IFERROR(VLOOKUP(D5,DB!A:F,6,0),"")</f>
        <v>SCECO</v>
      </c>
      <c r="J5" s="18" t="str">
        <f>IFERROR(VLOOKUP(D5,DB!A:G,7,0),"")</f>
        <v>Vandalized</v>
      </c>
      <c r="K5" s="19" t="s">
        <v>39112</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t="s">
        <v>39113</v>
      </c>
      <c r="B6" s="18" t="str">
        <f>IFERROR(VLOOKUP(D6,DB!A:K,11,0),"")</f>
        <v>R2</v>
      </c>
      <c r="C6" s="18">
        <v>1</v>
      </c>
      <c r="D6" s="18" t="s">
        <v>12914</v>
      </c>
      <c r="E6" s="103" t="s">
        <v>39021</v>
      </c>
      <c r="F6" s="104">
        <v>45971.306087962963</v>
      </c>
      <c r="G6" s="105">
        <f t="shared" ca="1" si="0"/>
        <v>7.6695601848769002E-2</v>
      </c>
      <c r="H6" s="104">
        <v>45971.300138888888</v>
      </c>
      <c r="I6" s="18" t="str">
        <f>IFERROR(VLOOKUP(D6,DB!A:F,6,0),"")</f>
        <v>SCECO</v>
      </c>
      <c r="J6" s="18" t="str">
        <f>IFERROR(VLOOKUP(D6,DB!A:G,7,0),"")</f>
        <v>Dead</v>
      </c>
      <c r="K6" s="19" t="s">
        <v>39114</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t="s">
        <v>39115</v>
      </c>
      <c r="B7" s="18" t="str">
        <f>IFERROR(VLOOKUP(D7,DB!A:K,11,0),"")</f>
        <v>R2</v>
      </c>
      <c r="C7" s="18">
        <v>2</v>
      </c>
      <c r="D7" s="18" t="s">
        <v>23689</v>
      </c>
      <c r="E7" s="103" t="s">
        <v>39021</v>
      </c>
      <c r="F7" s="104">
        <v>45971.329745370371</v>
      </c>
      <c r="G7" s="105">
        <f t="shared" ref="G7:G38" ca="1" si="1">IFERROR(NOW()-F7,"-")</f>
        <v>5.303819444088731E-2</v>
      </c>
      <c r="H7" s="104">
        <v>45971.323993055557</v>
      </c>
      <c r="I7" s="18" t="str">
        <f>IFERROR(VLOOKUP(D7,DB!A:F,6,0),"")</f>
        <v>SCECO</v>
      </c>
      <c r="J7" s="18" t="str">
        <f>IFERROR(VLOOKUP(D7,DB!A:G,7,0),"")</f>
        <v>Vandalized</v>
      </c>
      <c r="K7" s="19" t="s">
        <v>39112</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45971.382783564812</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45971.382783564812</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45971.382783564812</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45971.382783564812</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45971.382783564812</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45971.382783564812</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1"/>
        <v>45971.382783564812</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1"/>
        <v>45971.382783564812</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1"/>
        <v>45971.382783564812</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1"/>
        <v>45971.382783564812</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1"/>
        <v>45971.382783564812</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1"/>
        <v>45971.382783564812</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1"/>
        <v>45971.382783564812</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1"/>
        <v>45971.382783564812</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1"/>
        <v>45971.382783564812</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1"/>
        <v>45971.382783564812</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1"/>
        <v>45971.382783564812</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1"/>
        <v>45971.382783564812</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1"/>
        <v>45971.382783564812</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1"/>
        <v>45971.382783564812</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45971.382783564812</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45971.382783564812</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45971.382783564812</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1"/>
        <v>45971.382783564812</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45971.382783564812</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45971.382783564812</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45971.382783564812</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45971.382783564812</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45971.382783564812</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45971.382783564812</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45971.382783564812</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ref="G39:G70" ca="1" si="2">IFERROR(NOW()-F39,"-")</f>
        <v>45971.382783564812</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2"/>
        <v>45971.382783564812</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2"/>
        <v>45971.382783564812</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2"/>
        <v>45971.382783564812</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ca="1" si="2"/>
        <v>45971.382783564812</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2"/>
        <v>45971.382783564812</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27"/>
      <c r="B45" s="128" t="str">
        <f>IFERROR(VLOOKUP(D45,DB!A:K,11,0),"")</f>
        <v/>
      </c>
      <c r="C45" s="128"/>
      <c r="D45" s="128"/>
      <c r="E45" s="129"/>
      <c r="F45" s="130"/>
      <c r="G45" s="131">
        <f t="shared" ca="1" si="2"/>
        <v>45971.382783564812</v>
      </c>
      <c r="H45" s="130"/>
      <c r="I45" s="128" t="str">
        <f>IFERROR(VLOOKUP(D45,DB!A:F,6,0),"")</f>
        <v/>
      </c>
      <c r="J45" s="128" t="str">
        <f>IFERROR(VLOOKUP(D45,DB!A:G,7,0),"")</f>
        <v/>
      </c>
      <c r="K45" s="132"/>
      <c r="L45" s="128" t="str">
        <f>IFERROR(VLOOKUP(D45,DB!A:I,9,0),"")</f>
        <v/>
      </c>
      <c r="M45" s="128"/>
      <c r="N45" s="128"/>
      <c r="O45" s="128"/>
      <c r="P45" s="128"/>
      <c r="Q45" s="128"/>
      <c r="R45" s="128"/>
      <c r="S45" s="128"/>
      <c r="T45" s="128"/>
      <c r="U45" s="128"/>
      <c r="V45" s="128"/>
      <c r="W45" s="128"/>
      <c r="X45" s="128"/>
      <c r="Y45" s="128"/>
      <c r="Z45" s="128"/>
      <c r="AA45" s="128"/>
      <c r="AB45" s="128"/>
      <c r="AC45" s="128"/>
      <c r="AD45" s="128"/>
      <c r="AE45" s="128"/>
      <c r="AF45" s="128"/>
      <c r="AG45" s="128"/>
      <c r="AH45" s="128"/>
      <c r="AI45" s="128"/>
      <c r="AJ45" s="128"/>
      <c r="AK45" s="128"/>
      <c r="AL45" s="128"/>
      <c r="AM45" s="128"/>
      <c r="AN45" s="128"/>
      <c r="AO45" s="128"/>
      <c r="AP45" s="128"/>
      <c r="AQ45" s="128"/>
      <c r="AR45" s="128"/>
      <c r="AS45" s="128"/>
      <c r="AT45" s="128"/>
      <c r="AU45" s="128"/>
      <c r="AV45" s="128"/>
      <c r="AW45" s="128"/>
      <c r="AX45" s="128"/>
      <c r="AY45" s="128"/>
      <c r="AZ45" s="128"/>
      <c r="BA45" s="128"/>
      <c r="BB45" s="128"/>
      <c r="BC45" s="128"/>
      <c r="BD45" s="128"/>
      <c r="BE45" s="128"/>
      <c r="BF45" s="128"/>
      <c r="BG45" s="128"/>
      <c r="BH45" s="128"/>
      <c r="BI45" s="128"/>
      <c r="BJ45" s="128"/>
      <c r="BK45" s="128"/>
      <c r="BL45" s="128"/>
      <c r="BM45" s="128"/>
      <c r="BN45" s="128"/>
      <c r="BO45" s="128"/>
      <c r="BP45" s="128"/>
      <c r="BQ45" s="128"/>
      <c r="BR45" s="128"/>
      <c r="BS45" s="128"/>
      <c r="BT45" s="128"/>
      <c r="BU45" s="128"/>
      <c r="BV45" s="128"/>
      <c r="BW45" s="128"/>
      <c r="BX45" s="128"/>
      <c r="BY45" s="128"/>
      <c r="BZ45" s="128"/>
      <c r="CA45" s="128"/>
      <c r="CB45" s="128"/>
      <c r="CC45" s="128"/>
      <c r="CD45" s="128"/>
      <c r="CE45" s="128"/>
      <c r="CF45" s="128"/>
      <c r="CG45" s="128"/>
      <c r="CH45" s="128"/>
      <c r="CI45" s="128"/>
      <c r="CJ45" s="133"/>
    </row>
  </sheetData>
  <dataValidations count="2">
    <dataValidation allowBlank="1" showInputMessage="1" showErrorMessage="1" sqref="E1" xr:uid="{4D935161-CDD3-4592-B877-3FB59C99E142}"/>
    <dataValidation type="list" allowBlank="1" showInputMessage="1" showErrorMessage="1" sqref="E3:E4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51"/>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20"/>
      <c r="G2" s="21">
        <f ca="1">IFERROR(NOW()-F2,"-")</f>
        <v>45971.382783564812</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ca="1">IFERROR(NOW()-F3,"-")</f>
        <v>45971.382783564812</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ref="G4:G12" ca="1" si="0">IFERROR(NOW()-F4,"-")</f>
        <v>45971.382783564812</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45971.382783564812</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45971.382783564812</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45971.382783564812</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45971.382783564812</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45971.382783564812</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45971.382783564812</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45971.382783564812</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45971.382783564812</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ref="G13:G76" ca="1" si="1">IFERROR(NOW()-F13,"-")</f>
        <v>45971.382783564812</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45971.382783564812</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45971.382783564812</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45971.382783564812</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45971.382783564812</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45971.382783564812</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45971.382783564812</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45971.382783564812</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45971.382783564812</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45971.382783564812</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45971.382783564812</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45971.382783564812</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45971.382783564812</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45971.382783564812</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45971.382783564812</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45971.382783564812</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45971.382783564812</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45971.382783564812</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45971.382783564812</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45971.382783564812</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45971.382783564812</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45971.382783564812</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45971.382783564812</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45971.382783564812</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45971.382783564812</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45971.382783564812</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45971.382783564812</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45971.382783564812</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45971.382783564812</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45971.382783564812</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45971.382783564812</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45971.382783564812</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45971.382783564812</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45971.382783564812</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45971.382783564812</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45971.382783564812</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45971.382783564812</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45971.382783564812</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45971.382783564812</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45971.382783564812</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45971.382783564812</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45971.382783564812</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45971.382783564812</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45971.382783564812</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45971.382783564812</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45971.382783564812</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45971.382783564812</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45971.382783564812</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45971.382783564812</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45971.382783564812</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45971.382783564812</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45971.382783564812</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45971.382783564812</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45971.382783564812</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45971.382783564812</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45971.382783564812</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45971.382783564812</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45971.382783564812</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45971.382783564812</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45971.382783564812</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45971.382783564812</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45971.382783564812</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45971.382783564812</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45971.382783564812</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ref="G77:G140" ca="1" si="2">IFERROR(NOW()-F77,"-")</f>
        <v>45971.382783564812</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45971.382783564812</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45971.382783564812</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45971.382783564812</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45971.382783564812</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45971.382783564812</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45971.382783564812</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45971.382783564812</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45971.382783564812</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45971.382783564812</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45971.382783564812</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45971.382783564812</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45971.382783564812</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45971.382783564812</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45971.382783564812</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45971.382783564812</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45971.382783564812</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45971.382783564812</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45971.382783564812</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45971.382783564812</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45971.382783564812</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45971.382783564812</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45971.382783564812</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45971.382783564812</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45971.382783564812</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45971.382783564812</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45971.382783564812</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45971.382783564812</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45971.382783564812</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45971.382783564812</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45971.382783564812</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45971.382783564812</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45971.382783564812</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45971.382783564812</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45971.382783564812</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45971.382783564812</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45971.382783564812</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45971.382783564812</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45971.382783564812</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45971.382783564812</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45971.382783564812</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45971.382783564812</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45971.382783564812</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45971.382783564812</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45971.382783564812</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45971.382783564812</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45971.382783564812</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45971.382783564812</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45971.382783564812</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45971.382783564812</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45971.382783564812</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45971.382783564812</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45971.382783564812</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45971.382783564812</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45971.382783564812</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45971.382783564812</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45971.382783564812</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45971.382783564812</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45971.382783564812</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45971.382783564812</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45971.382783564812</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45971.382783564812</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45971.382783564812</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45971.382783564812</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ref="G141:G204" ca="1" si="3">IFERROR(NOW()-F141,"-")</f>
        <v>45971.382783564812</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45971.382783564812</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45971.382783564812</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45971.382783564812</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45971.382783564812</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45971.382783564812</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45971.382783564812</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45971.382783564812</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45971.382783564812</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45971.382783564812</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45971.382783564812</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45971.382783564812</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45971.382783564812</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45971.382783564812</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45971.382783564812</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45971.382783564812</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45971.382783564812</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45971.382783564812</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45971.382783564812</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45971.382783564812</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45971.382783564812</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45971.382783564812</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45971.382783564812</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45971.382783564812</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45971.382783564812</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45971.382783564812</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45971.382783564812</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45971.382783564812</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45971.382783564812</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45971.382783564812</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45971.382783564812</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45971.382783564812</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45971.382783564812</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45971.382783564812</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45971.382783564812</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45971.382783564812</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45971.382783564812</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45971.382783564812</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45971.382783564812</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45971.382783564812</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45971.382783564812</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45971.382783564812</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45971.382783564812</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45971.382783564812</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45971.382783564812</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45971.382783564812</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45971.382783564812</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45971.382783564812</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45971.382783564812</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45971.382783564812</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45971.382783564812</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45971.382783564812</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45971.382783564812</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45971.382783564812</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45971.382783564812</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45971.382783564812</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45971.382783564812</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45971.382783564812</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45971.382783564812</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45971.382783564812</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45971.382783564812</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45971.382783564812</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45971.382783564812</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45971.382783564812</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ref="G205:G268" ca="1" si="4">IFERROR(NOW()-F205,"-")</f>
        <v>45971.382783564812</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45971.382783564812</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45971.382783564812</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45971.382783564812</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45971.382783564812</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45971.382783564812</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45971.382783564812</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45971.382783564812</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45971.382783564812</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45971.382783564812</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45971.382783564812</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45971.382783564812</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45971.382783564812</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45971.382783564812</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45971.382783564812</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45971.382783564812</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45971.382783564812</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45971.382783564812</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45971.382783564812</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45971.382783564812</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45971.382783564812</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45971.382783564812</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45971.382783564812</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45971.382783564812</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45971.382783564812</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45971.382783564812</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45971.382783564812</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45971.382783564812</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45971.382783564812</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45971.382783564812</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45971.382783564812</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45971.382783564812</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45971.382783564812</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45971.382783564812</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45971.382783564812</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45971.382783564812</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45971.382783564812</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45971.382783564812</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45971.382783564812</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45971.382783564812</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45971.382783564812</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45971.382783564812</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45971.382783564812</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45971.382783564812</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45971.382783564812</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45971.382783564812</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45971.382783564812</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45971.382783564812</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45971.382783564812</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45971.382783564812</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45971.382783564812</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45971.382783564812</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45971.382783564812</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45971.382783564812</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45971.382783564812</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45971.382783564812</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45971.382783564812</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45971.382783564812</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45971.382783564812</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45971.382783564812</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45971.382783564812</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45971.382783564812</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45971.382783564812</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45971.382783564812</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ref="G269:G332" ca="1" si="5">IFERROR(NOW()-F269,"-")</f>
        <v>45971.382783564812</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45971.382783564812</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45971.382783564812</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45971.382783564812</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45971.382783564812</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45971.382783564812</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45971.382783564812</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45971.382783564812</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45971.382783564812</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45971.382783564812</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45971.382783564812</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45971.382783564812</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45971.382783564812</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45971.382783564812</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45971.382783564812</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45971.382783564812</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45971.382783564812</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45971.382783564812</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45971.382783564812</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45971.382783564812</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45971.382783564812</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45971.382783564812</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45971.382783564812</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45971.382783564812</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45971.382783564812</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45971.382783564812</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45971.382783564812</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45971.382783564812</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45971.382783564812</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45971.382783564812</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45971.382783564812</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45971.382783564812</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45971.382783564812</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45971.382783564812</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45971.382783564812</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45971.382783564812</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45971.382783564812</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45971.382783564812</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45971.382783564812</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45971.382783564812</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45971.382783564812</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45971.382783564812</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45971.382783564812</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45971.382783564812</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45971.382783564812</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45971.382783564812</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45971.382783564812</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45971.382783564812</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45971.382783564812</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45971.382783564812</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45971.382783564812</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45971.382783564812</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45971.382783564812</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45971.382783564812</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45971.382783564812</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45971.382783564812</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45971.382783564812</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45971.382783564812</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45971.382783564812</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45971.382783564812</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45971.382783564812</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45971.382783564812</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45971.382783564812</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45971.382783564812</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ref="G333:G396" ca="1" si="6">IFERROR(NOW()-F333,"-")</f>
        <v>45971.382783564812</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45971.382783564812</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45971.382783564812</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45971.382783564812</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45971.382783564812</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45971.382783564812</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45971.382783564812</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45971.382783564812</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45971.382783564812</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45971.382783564812</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45971.382783564812</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45971.382783564812</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45971.382783564812</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45971.382783564812</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45971.382783564812</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45971.382783564812</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45971.382783564812</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45971.382783564812</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45971.382783564812</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45971.382783564812</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45971.382783564812</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45971.382783564812</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45971.382783564812</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45971.382783564812</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45971.382783564812</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45971.382783564812</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45971.382783564812</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45971.382783564812</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45971.382783564812</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45971.382783564812</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45971.382783564812</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45971.382783564812</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45971.382783564812</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45971.382783564812</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45971.382783564812</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45971.382783564812</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45971.382783564812</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45971.382783564812</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45971.382783564812</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45971.382783564812</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45971.382783564812</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45971.382783564812</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45971.382783564812</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45971.382783564812</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45971.382783564812</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45971.382783564812</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45971.382783564812</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45971.382783564812</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45971.382783564812</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45971.382783564812</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45971.382783564812</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45971.382783564812</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45971.382783564812</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45971.382783564812</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45971.382783564812</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45971.382783564812</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45971.382783564812</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45971.382783564812</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45971.382783564812</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45971.382783564812</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45971.382783564812</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45971.382783564812</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45971.382783564812</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45971.382783564812</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ref="G397:G460" ca="1" si="7">IFERROR(NOW()-F397,"-")</f>
        <v>45971.382783564812</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45971.382783564812</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45971.382783564812</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45971.382783564812</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45971.382783564812</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45971.382783564812</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45971.382783564812</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45971.382783564812</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45971.382783564812</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45971.382783564812</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45971.382783564812</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45971.382783564812</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45971.382783564812</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45971.382783564812</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45971.382783564812</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45971.382783564812</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45971.382783564812</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45971.382783564812</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45971.382783564812</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45971.382783564812</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45971.382783564812</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45971.382783564812</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45971.382783564812</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45971.382783564812</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45971.382783564812</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45971.382783564812</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45971.382783564812</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45971.382783564812</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45971.382783564812</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45971.382783564812</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45971.382783564812</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45971.382783564812</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45971.382783564812</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45971.382783564812</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45971.382783564812</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45971.382783564812</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45971.382783564812</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45971.382783564812</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45971.382783564812</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45971.382783564812</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45971.382783564812</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45971.382783564812</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45971.382783564812</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45971.382783564812</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45971.382783564812</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45971.382783564812</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45971.382783564812</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45971.382783564812</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45971.382783564812</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45971.382783564812</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45971.382783564812</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45971.382783564812</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45971.382783564812</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45971.382783564812</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45971.382783564812</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45971.382783564812</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45971.382783564812</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45971.382783564812</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45971.382783564812</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45971.382783564812</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45971.382783564812</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45971.382783564812</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45971.382783564812</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45971.382783564812</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ref="G461:G524" ca="1" si="8">IFERROR(NOW()-F461,"-")</f>
        <v>45971.382783564812</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45971.382783564812</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45971.382783564812</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45971.382783564812</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45971.382783564812</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45971.382783564812</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45971.382783564812</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45971.382783564812</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45971.382783564812</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45971.382783564812</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45971.382783564812</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45971.382783564812</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45971.382783564812</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45971.382783564812</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45971.382783564812</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45971.382783564812</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45971.382783564812</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45971.382783564812</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45971.382783564812</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45971.382783564812</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45971.382783564812</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45971.382783564812</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45971.382783564812</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45971.382783564812</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45971.382783564812</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45971.382783564812</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45971.382783564812</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45971.382783564812</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45971.382783564812</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45971.382783564812</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45971.382783564812</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45971.382783564812</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45971.382783564812</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45971.382783564812</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45971.382783564812</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45971.382783564812</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45971.382783564812</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45971.382783564812</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45971.382783564812</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45971.382783564812</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45971.382783564812</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45971.382783564812</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45971.382783564812</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45971.382783564812</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45971.382783564812</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45971.382783564812</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45971.382783564812</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45971.382783564812</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45971.382783564812</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45971.382783564812</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45971.382783564812</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45971.382783564812</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45971.382783564812</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45971.382783564812</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45971.382783564812</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45971.382783564812</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45971.382783564812</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45971.382783564812</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45971.382783564812</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45971.382783564812</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45971.382783564812</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45971.382783564812</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45971.382783564812</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45971.382783564812</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ref="G525:G588" ca="1" si="9">IFERROR(NOW()-F525,"-")</f>
        <v>45971.382783564812</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45971.382783564812</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45971.382783564812</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45971.382783564812</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45971.382783564812</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45971.382783564812</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45971.382783564812</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45971.382783564812</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45971.382783564812</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45971.382783564812</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45971.382783564812</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45971.382783564812</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45971.382783564812</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45971.382783564812</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45971.382783564812</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45971.382783564812</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45971.382783564812</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45971.382783564812</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45971.382783564812</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45971.382783564812</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45971.382783564812</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45971.382783564812</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45971.382783564812</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45971.382783564812</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45971.382783564812</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45971.382783564812</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45971.382783564812</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45971.382783564812</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45971.382783564812</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45971.382783564812</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45971.382783564812</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45971.382783564812</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45971.382783564812</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45971.382783564812</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45971.382783564812</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45971.382783564812</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45971.382783564812</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45971.382783564812</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45971.382783564812</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45971.382783564812</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45971.382783564812</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45971.382783564812</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45971.382783564812</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45971.382783564812</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45971.382783564812</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45971.382783564812</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45971.382783564812</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45971.382783564812</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45971.382783564812</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45971.382783564812</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45971.382783564812</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45971.382783564812</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45971.382783564812</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45971.382783564812</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45971.382783564812</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45971.382783564812</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45971.382783564812</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45971.382783564812</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45971.382783564812</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45971.382783564812</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45971.382783564812</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45971.382783564812</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45971.382783564812</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45971.382783564812</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ref="G589:G652" ca="1" si="10">IFERROR(NOW()-F589,"-")</f>
        <v>45971.382783564812</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45971.382783564812</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45971.382783564812</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45971.382783564812</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45971.382783564812</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45971.382783564812</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45971.382783564812</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45971.382783564812</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45971.382783564812</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45971.382783564812</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45971.382783564812</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45971.382783564812</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45971.382783564812</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45971.382783564812</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45971.382783564812</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45971.382783564812</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45971.382783564812</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45971.382783564812</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45971.382783564812</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45971.382783564812</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45971.382783564812</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45971.382783564812</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45971.382783564812</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45971.382783564812</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45971.382783564812</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45971.382783564812</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45971.382783564812</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45971.382783564812</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45971.382783564812</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45971.382783564812</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45971.382783564812</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45971.382783564812</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45971.382783564812</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45971.382783564812</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45971.382783564812</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45971.382783564812</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45971.382783564812</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45971.382783564812</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45971.382783564812</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45971.382783564812</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45971.382783564812</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45971.382783564812</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45971.382783564812</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45971.382783564812</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45971.382783564812</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45971.382783564812</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45971.382783564812</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45971.382783564812</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45971.382783564812</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45971.382783564812</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45971.382783564812</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45971.382783564812</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45971.382783564812</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45971.382783564812</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45971.382783564812</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45971.382783564812</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45971.382783564812</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45971.382783564812</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45971.382783564812</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45971.382783564812</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45971.382783564812</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45971.382783564812</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45971.382783564812</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45971.382783564812</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ref="G653:G716" ca="1" si="11">IFERROR(NOW()-F653,"-")</f>
        <v>45971.382783564812</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45971.382783564812</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45971.382783564812</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45971.382783564812</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45971.382783564812</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45971.382783564812</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45971.382783564812</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45971.382783564812</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45971.382783564812</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45971.382783564812</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45971.382783564812</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45971.382783564812</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45971.382783564812</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45971.382783564812</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45971.382783564812</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45971.382783564812</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45971.382783564812</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45971.382783564812</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45971.382783564812</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45971.382783564812</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45971.382783564812</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45971.382783564812</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45971.382783564812</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45971.382783564812</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45971.382783564812</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45971.382783564812</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45971.382783564812</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45971.382783564812</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45971.382783564812</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45971.382783564812</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45971.382783564812</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45971.382783564812</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45971.382783564812</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45971.382783564812</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45971.382783564812</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45971.382783564812</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45971.382783564812</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45971.382783564812</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45971.382783564812</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45971.382783564812</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45971.382783564812</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45971.382783564812</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45971.382783564812</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45971.382783564812</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45971.382783564812</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45971.382783564812</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45971.382783564812</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45971.382783564812</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45971.382783564812</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45971.382783564812</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45971.382783564812</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45971.382783564812</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45971.382783564812</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45971.382783564812</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45971.382783564812</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45971.382783564812</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45971.382783564812</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45971.382783564812</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45971.382783564812</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45971.382783564812</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45971.382783564812</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45971.382783564812</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45971.382783564812</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45971.382783564812</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ref="G717:G780" ca="1" si="12">IFERROR(NOW()-F717,"-")</f>
        <v>45971.382783564812</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45971.382783564812</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45971.382783564812</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45971.382783564812</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45971.382783564812</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45971.382783564812</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45971.382783564812</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45971.382783564812</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45971.382783564812</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45971.382783564812</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45971.382783564812</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45971.382783564812</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45971.382783564812</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45971.382783564812</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45971.382783564812</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45971.382783564812</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45971.382783564812</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45971.382783564812</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45971.382783564812</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45971.382783564812</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45971.382783564812</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45971.382783564812</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45971.382783564812</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45971.382783564812</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45971.382783564812</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45971.382783564812</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45971.382783564812</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45971.382783564812</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45971.382783564812</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45971.382783564812</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45971.382783564812</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45971.382783564812</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45971.382783564812</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45971.382783564812</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45971.382783564812</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45971.382783564812</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45971.382783564812</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45971.382783564812</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45971.382783564812</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45971.382783564812</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45971.382783564812</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45971.382783564812</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45971.382783564812</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45971.382783564812</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45971.382783564812</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45971.382783564812</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45971.382783564812</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45971.382783564812</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45971.382783564812</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45971.382783564812</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45971.382783564812</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45971.382783564812</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45971.382783564812</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45971.382783564812</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45971.382783564812</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45971.382783564812</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45971.382783564812</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45971.382783564812</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45971.382783564812</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45971.382783564812</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45971.382783564812</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45971.382783564812</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45971.382783564812</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45971.382783564812</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ref="G781:G844" ca="1" si="13">IFERROR(NOW()-F781,"-")</f>
        <v>45971.382783564812</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45971.382783564812</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45971.382783564812</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45971.382783564812</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45971.382783564812</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45971.382783564812</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45971.382783564812</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45971.382783564812</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45971.382783564812</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45971.382783564812</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45971.382783564812</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45971.382783564812</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45971.382783564812</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45971.382783564812</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45971.382783564812</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45971.382783564812</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45971.382783564812</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45971.382783564812</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45971.382783564812</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45971.382783564812</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45971.382783564812</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45971.382783564812</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45971.382783564812</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45971.382783564812</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45971.382783564812</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45971.382783564812</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45971.382783564812</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45971.382783564812</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45971.382783564812</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45971.382783564812</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45971.382783564812</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45971.382783564812</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45971.382783564812</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45971.382783564812</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45971.382783564812</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45971.382783564812</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45971.382783564812</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45971.382783564812</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45971.382783564812</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45971.382783564812</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45971.382783564812</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45971.382783564812</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45971.382783564812</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45971.382783564812</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45971.382783564812</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45971.382783564812</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45971.382783564812</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45971.382783564812</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45971.382783564812</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45971.382783564812</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45971.382783564812</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45971.382783564812</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45971.382783564812</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45971.382783564812</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45971.382783564812</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45971.382783564812</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45971.382783564812</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45971.382783564812</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45971.382783564812</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45971.382783564812</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45971.382783564812</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45971.382783564812</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45971.382783564812</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45971.382783564812</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ref="G845:G908" ca="1" si="14">IFERROR(NOW()-F845,"-")</f>
        <v>45971.382783564812</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45971.382783564812</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45971.382783564812</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45971.382783564812</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45971.382783564812</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45971.382783564812</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45971.382783564812</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45971.382783564812</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45971.382783564812</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45971.382783564812</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45971.382783564812</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45971.382783564812</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45971.382783564812</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45971.382783564812</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45971.382783564812</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45971.382783564812</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45971.382783564812</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45971.382783564812</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45971.382783564812</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45971.382783564812</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45971.382783564812</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45971.382783564812</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45971.382783564812</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45971.382783564812</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45971.382783564812</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45971.382783564812</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45971.382783564812</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45971.382783564812</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45971.382783564812</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45971.382783564812</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45971.382783564812</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45971.382783564812</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45971.382783564812</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45971.382783564812</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45971.382783564812</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45971.382783564812</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45971.382783564812</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45971.382783564812</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45971.382783564812</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45971.382783564812</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45971.382783564812</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45971.382783564812</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45971.382783564812</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45971.382783564812</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45971.382783564812</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45971.382783564812</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45971.382783564812</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45971.382783564812</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45971.382783564812</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45971.382783564812</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45971.382783564812</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45971.382783564812</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45971.382783564812</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45971.382783564812</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45971.382783564812</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45971.382783564812</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45971.382783564812</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45971.382783564812</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45971.382783564812</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45971.382783564812</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45971.382783564812</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45971.382783564812</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45971.382783564812</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45971.382783564812</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ref="G909:G972" ca="1" si="15">IFERROR(NOW()-F909,"-")</f>
        <v>45971.382783564812</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45971.382783564812</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45971.382783564812</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45971.382783564812</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45971.382783564812</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45971.382783564812</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45971.382783564812</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45971.382783564812</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45971.382783564812</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45971.382783564812</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45971.382783564812</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45971.382783564812</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45971.382783564812</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45971.382783564812</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45971.382783564812</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45971.382783564812</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45971.382783564812</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45971.382783564812</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45971.382783564812</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45971.382783564812</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45971.382783564812</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45971.382783564812</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45971.382783564812</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45971.382783564812</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45971.382783564812</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45971.382783564812</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45971.382783564812</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45971.382783564812</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45971.382783564812</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45971.382783564812</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45971.382783564812</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45971.382783564812</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45971.382783564812</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45971.382783564812</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45971.382783564812</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45971.382783564812</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45971.382783564812</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45971.382783564812</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45971.382783564812</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45971.382783564812</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45971.382783564812</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45971.382783564812</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45971.382783564812</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45971.382783564812</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45971.382783564812</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45971.382783564812</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45971.382783564812</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45971.382783564812</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45971.382783564812</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45971.382783564812</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45971.382783564812</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45971.382783564812</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45971.382783564812</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45971.382783564812</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45971.382783564812</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45971.382783564812</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45971.382783564812</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45971.382783564812</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45971.382783564812</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45971.382783564812</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45971.382783564812</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45971.382783564812</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45971.382783564812</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45971.382783564812</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ref="G973:G1036" ca="1" si="16">IFERROR(NOW()-F973,"-")</f>
        <v>45971.382783564812</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45971.382783564812</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45971.382783564812</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45971.382783564812</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45971.382783564812</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45971.382783564812</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45971.382783564812</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45971.382783564812</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45971.382783564812</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45971.382783564812</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45971.382783564812</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45971.382783564812</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45971.382783564812</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45971.382783564812</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45971.382783564812</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45971.382783564812</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45971.382783564812</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45971.382783564812</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45971.382783564812</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45971.382783564812</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45971.382783564812</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45971.382783564812</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45971.382783564812</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45971.382783564812</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45971.382783564812</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45971.382783564812</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45971.382783564812</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45971.382783564812</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45971.382783564812</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45971.382783564812</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45971.382783564812</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45971.382783564812</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45971.382783564812</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45971.382783564812</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45971.382783564812</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45971.382783564812</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45971.382783564812</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45971.382783564812</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45971.382783564812</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45971.382783564812</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45971.382783564812</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45971.382783564812</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45971.382783564812</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45971.382783564812</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45971.382783564812</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45971.382783564812</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45971.382783564812</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45971.382783564812</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45971.382783564812</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45971.382783564812</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45971.382783564812</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45971.382783564812</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45971.382783564812</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45971.382783564812</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45971.382783564812</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45971.382783564812</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45971.382783564812</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45971.382783564812</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45971.382783564812</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45971.382783564812</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45971.382783564812</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45971.382783564812</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45971.382783564812</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45971.382783564812</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ref="G1037:G1051" ca="1" si="17">IFERROR(NOW()-F1037,"-")</f>
        <v>45971.382783564812</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45971.382783564812</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45971.382783564812</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45971.382783564812</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45971.382783564812</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45971.382783564812</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45971.382783564812</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45971.382783564812</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45971.382783564812</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45971.382783564812</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45971.382783564812</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45971.382783564812</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45971.382783564812</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45971.382783564812</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45971.382783564812</v>
      </c>
      <c r="H1051" s="22"/>
      <c r="I1051" s="19" t="str">
        <f>IFERROR(VLOOKUP(D1051,DB!A:F,6,0),"")</f>
        <v/>
      </c>
      <c r="J1051" s="18" t="str">
        <f>IFERROR(VLOOKUP(D1051,DB!A:G,7,0),"")</f>
        <v/>
      </c>
      <c r="K1051" s="45"/>
      <c r="L1051" s="23" t="str">
        <f>IFERROR(VLOOKUP(D1051,DB!A:I,9,0),"")</f>
        <v/>
      </c>
    </row>
  </sheetData>
  <dataValidations count="2">
    <dataValidation allowBlank="1" showInputMessage="1" showErrorMessage="1" sqref="E1" xr:uid="{5914219A-CB83-432D-936A-CC0CB6F3982A}"/>
    <dataValidation type="list" allowBlank="1" showInputMessage="1" showErrorMessage="1" sqref="E2:E105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4"/>
  <sheetViews>
    <sheetView tabSelected="1" workbookViewId="0">
      <selection activeCell="D8" sqref="D8"/>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7.0976562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39116</v>
      </c>
      <c r="B2" s="92" t="str">
        <f>IFERROR(VLOOKUP(D2,DB!A:K,11,0),"")</f>
        <v>R4</v>
      </c>
      <c r="C2" s="94">
        <v>1</v>
      </c>
      <c r="D2" s="92" t="s">
        <v>35092</v>
      </c>
      <c r="E2" s="95" t="s">
        <v>39021</v>
      </c>
      <c r="F2" s="96">
        <v>45703.480717592596</v>
      </c>
      <c r="G2" s="97">
        <f t="shared" ref="G2" ca="1" si="0">IFERROR(NOW()-F2,"")</f>
        <v>267.9020659722155</v>
      </c>
      <c r="H2" s="96">
        <v>45703.474768518521</v>
      </c>
      <c r="I2" s="96" t="str">
        <f>IFERROR(VLOOKUP(D2,DB!A:F,6,0),"")</f>
        <v>SCECO</v>
      </c>
      <c r="J2" s="96" t="str">
        <f>IFERROR(VLOOKUP(D2,DB!A:G,7,0),"")</f>
        <v>Dead</v>
      </c>
      <c r="K2" s="98" t="s">
        <v>39117</v>
      </c>
      <c r="L2" s="92" t="str">
        <f>IFERROR(VLOOKUP(D2,DB!A:I,9,0),"")</f>
        <v>Latis</v>
      </c>
    </row>
    <row r="3" spans="1:16" ht="15" customHeight="1">
      <c r="A3" s="135" t="s">
        <v>39118</v>
      </c>
      <c r="B3" s="135" t="str">
        <f>IFERROR(VLOOKUP(D3,DB!A:K,11,0),"")</f>
        <v>R4</v>
      </c>
      <c r="C3" s="94">
        <v>1</v>
      </c>
      <c r="D3" s="92" t="s">
        <v>37310</v>
      </c>
      <c r="E3" s="95" t="s">
        <v>39021</v>
      </c>
      <c r="F3" s="96">
        <v>45971.29791666667</v>
      </c>
      <c r="G3" s="97">
        <f ca="1">IFERROR(NOW()-F3,"")</f>
        <v>8.4866898141626734E-2</v>
      </c>
      <c r="H3" s="96">
        <v>45971.291875000003</v>
      </c>
      <c r="I3" s="135" t="str">
        <f>IFERROR(VLOOKUP(D3,DB!A:F,6,0),"")</f>
        <v>SCECO</v>
      </c>
      <c r="J3" s="135" t="str">
        <f>IFERROR(VLOOKUP(D3,DB!A:G,7,0),"")</f>
        <v>Dead</v>
      </c>
      <c r="K3" s="98" t="s">
        <v>39119</v>
      </c>
      <c r="L3" s="92" t="str">
        <f>IFERROR(VLOOKUP(D3,DB!A:I,9,0),"")</f>
        <v>Latis</v>
      </c>
    </row>
    <row r="4" spans="1:16" ht="15" customHeight="1">
      <c r="A4" s="135" t="s">
        <v>39120</v>
      </c>
      <c r="B4" s="135" t="str">
        <f>IFERROR(VLOOKUP(D4,DB!A:K,11,0),"")</f>
        <v>R4</v>
      </c>
      <c r="C4" s="94">
        <v>1</v>
      </c>
      <c r="D4" s="92" t="s">
        <v>28530</v>
      </c>
      <c r="E4" s="95" t="s">
        <v>39021</v>
      </c>
      <c r="F4" s="96">
        <v>45971.353472222225</v>
      </c>
      <c r="G4" s="97">
        <f ca="1">IFERROR(NOW()-F4,"")</f>
        <v>2.9311342586879618E-2</v>
      </c>
      <c r="H4" s="96">
        <v>45971.347638888888</v>
      </c>
      <c r="I4" s="135" t="str">
        <f>IFERROR(VLOOKUP(D4,DB!A:F,6,0),"")</f>
        <v>SCECO</v>
      </c>
      <c r="J4" s="135" t="str">
        <f>IFERROR(VLOOKUP(D4,DB!A:G,7,0),"")</f>
        <v>In progress+Dead</v>
      </c>
      <c r="K4" s="98" t="s">
        <v>39121</v>
      </c>
      <c r="L4" s="92" t="str">
        <f>IFERROR(VLOOKUP(D4,DB!A:I,9,0),"")</f>
        <v>Latis</v>
      </c>
    </row>
    <row r="5" spans="1:16" ht="15" customHeight="1">
      <c r="A5" s="135" t="s">
        <v>39122</v>
      </c>
      <c r="B5" s="135" t="str">
        <f>IFERROR(VLOOKUP(D5,DB!A:K,11,0),"")</f>
        <v>R4</v>
      </c>
      <c r="C5" s="94">
        <v>1</v>
      </c>
      <c r="D5" s="92" t="s">
        <v>32852</v>
      </c>
      <c r="E5" s="95" t="s">
        <v>39021</v>
      </c>
      <c r="F5" s="96">
        <v>45971.35833333333</v>
      </c>
      <c r="G5" s="97">
        <f ca="1">IFERROR(NOW()-F5,"")</f>
        <v>2.4450231481750961E-2</v>
      </c>
      <c r="H5" s="96">
        <v>45971.352962962963</v>
      </c>
      <c r="I5" s="135" t="str">
        <f>IFERROR(VLOOKUP(D5,DB!A:F,6,0),"")</f>
        <v>SCECO</v>
      </c>
      <c r="J5" s="135" t="str">
        <f>IFERROR(VLOOKUP(D5,DB!A:G,7,0),"")</f>
        <v>Dead</v>
      </c>
      <c r="K5" s="98" t="s">
        <v>39123</v>
      </c>
      <c r="L5" s="92" t="str">
        <f>IFERROR(VLOOKUP(D5,DB!A:I,9,0),"")</f>
        <v>Latis</v>
      </c>
    </row>
    <row r="6" spans="1:16" ht="15" customHeight="1">
      <c r="A6" s="135"/>
      <c r="B6" s="135" t="str">
        <f>IFERROR(VLOOKUP(D6,DB!A:K,11,0),"")</f>
        <v/>
      </c>
      <c r="C6" s="94"/>
      <c r="D6" s="92"/>
      <c r="E6" s="95"/>
      <c r="F6" s="96"/>
      <c r="G6" s="97">
        <f ca="1">IFERROR(NOW()-F6,"")</f>
        <v>45971.382783564812</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45971.382783564812</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45971.382783564812</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45971.382783564812</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45971.382783564812</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45971.382783564812</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45971.382783564812</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45971.382783564812</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45971.382783564812</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45971.382783564812</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45971.382783564812</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45971.382783564812</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45971.382783564812</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45971.382783564812</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45971.382783564812</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45971.382783564812</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45971.382783564812</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45971.382783564812</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45971.382783564812</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45971.382783564812</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45971.382783564812</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45971.382783564812</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45971.382783564812</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45971.382783564812</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45971.382783564812</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45971.382783564812</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45971.382783564812</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45971.382783564812</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45971.382783564812</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45971.382783564812</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45971.382783564812</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45971.382783564812</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45971.382783564812</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45971.382783564812</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45971.382783564812</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45971.382783564812</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45971.382783564812</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45971.382783564812</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45971.382783564812</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45971.382783564812</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45971.382783564812</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45971.382783564812</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45971.382783564812</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45971.382783564812</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45971.382783564812</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45971.382783564812</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45971.382783564812</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45971.382783564812</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45971.382783564812</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45971.382783564812</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45971.382783564812</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45971.382783564812</v>
      </c>
      <c r="H57" s="96"/>
      <c r="I57" s="135" t="str">
        <f>IFERROR(VLOOKUP(D57,DB!A:F,6,0),"")</f>
        <v/>
      </c>
      <c r="J57" s="135" t="str">
        <f>IFERROR(VLOOKUP(D57,DB!A:G,7,0),"")</f>
        <v/>
      </c>
      <c r="K57" s="98"/>
      <c r="L57" s="92" t="str">
        <f>IFERROR(VLOOKUP(D57,DB!A:I,9,0),"")</f>
        <v/>
      </c>
    </row>
    <row r="58" spans="1:12" ht="15" customHeight="1">
      <c r="A58" s="150"/>
      <c r="B58" s="150" t="str">
        <f>IFERROR(VLOOKUP(D58,DB!A:K,11,0),"")</f>
        <v/>
      </c>
      <c r="C58" s="151"/>
      <c r="D58" s="152"/>
      <c r="E58" s="153"/>
      <c r="F58" s="154"/>
      <c r="G58" s="97">
        <f ca="1">IFERROR(NOW()-F58,"")</f>
        <v>45971.382783564812</v>
      </c>
      <c r="H58" s="154"/>
      <c r="I58" s="150" t="str">
        <f>IFERROR(VLOOKUP(D58,DB!A:F,6,0),"")</f>
        <v/>
      </c>
      <c r="J58" s="150" t="str">
        <f>IFERROR(VLOOKUP(D58,DB!A:G,7,0),"")</f>
        <v/>
      </c>
      <c r="K58" s="155"/>
      <c r="L58" s="152" t="str">
        <f>IFERROR(VLOOKUP(D58,DB!A:I,9,0),"")</f>
        <v/>
      </c>
    </row>
    <row r="59" spans="1:12" ht="15" customHeight="1">
      <c r="A59" s="150"/>
      <c r="B59" s="150" t="str">
        <f>IFERROR(VLOOKUP(D59,DB!A:K,11,0),"")</f>
        <v/>
      </c>
      <c r="C59" s="151"/>
      <c r="D59" s="152"/>
      <c r="E59" s="153"/>
      <c r="F59" s="154"/>
      <c r="G59" s="97">
        <f ca="1">IFERROR(NOW()-F59,"")</f>
        <v>45971.382783564812</v>
      </c>
      <c r="H59" s="154"/>
      <c r="I59" s="150" t="str">
        <f>IFERROR(VLOOKUP(D59,DB!A:F,6,0),"")</f>
        <v/>
      </c>
      <c r="J59" s="150" t="str">
        <f>IFERROR(VLOOKUP(D59,DB!A:G,7,0),"")</f>
        <v/>
      </c>
      <c r="K59" s="155"/>
      <c r="L59" s="152" t="str">
        <f>IFERROR(VLOOKUP(D59,DB!A:I,9,0),"")</f>
        <v/>
      </c>
    </row>
    <row r="60" spans="1:12" ht="15" customHeight="1">
      <c r="A60" s="150"/>
      <c r="B60" s="150" t="str">
        <f>IFERROR(VLOOKUP(D60,DB!A:K,11,0),"")</f>
        <v/>
      </c>
      <c r="C60" s="151"/>
      <c r="D60" s="152"/>
      <c r="E60" s="153"/>
      <c r="F60" s="154"/>
      <c r="G60" s="97">
        <f ca="1">IFERROR(NOW()-F60,"")</f>
        <v>45971.382783564812</v>
      </c>
      <c r="H60" s="154"/>
      <c r="I60" s="150" t="str">
        <f>IFERROR(VLOOKUP(D60,DB!A:F,6,0),"")</f>
        <v/>
      </c>
      <c r="J60" s="150" t="str">
        <f>IFERROR(VLOOKUP(D60,DB!A:G,7,0),"")</f>
        <v/>
      </c>
      <c r="K60" s="155"/>
      <c r="L60" s="152" t="str">
        <f>IFERROR(VLOOKUP(D60,DB!A:I,9,0),"")</f>
        <v/>
      </c>
    </row>
    <row r="61" spans="1:12" ht="15" customHeight="1">
      <c r="A61" s="150"/>
      <c r="B61" s="150" t="str">
        <f>IFERROR(VLOOKUP(D61,DB!A:K,11,0),"")</f>
        <v/>
      </c>
      <c r="C61" s="151"/>
      <c r="D61" s="152"/>
      <c r="E61" s="153"/>
      <c r="F61" s="154"/>
      <c r="G61" s="97">
        <f ca="1">IFERROR(NOW()-F61,"")</f>
        <v>45971.382783564812</v>
      </c>
      <c r="H61" s="154"/>
      <c r="I61" s="150" t="str">
        <f>IFERROR(VLOOKUP(D61,DB!A:F,6,0),"")</f>
        <v/>
      </c>
      <c r="J61" s="150" t="str">
        <f>IFERROR(VLOOKUP(D61,DB!A:G,7,0),"")</f>
        <v/>
      </c>
      <c r="K61" s="155"/>
      <c r="L61" s="152" t="str">
        <f>IFERROR(VLOOKUP(D61,DB!A:I,9,0),"")</f>
        <v/>
      </c>
    </row>
    <row r="62" spans="1:12" ht="15" customHeight="1">
      <c r="A62" s="150"/>
      <c r="B62" s="150" t="str">
        <f>IFERROR(VLOOKUP(D62,DB!A:K,11,0),"")</f>
        <v/>
      </c>
      <c r="C62" s="151"/>
      <c r="D62" s="152"/>
      <c r="E62" s="153"/>
      <c r="F62" s="154"/>
      <c r="G62" s="97">
        <f ca="1">IFERROR(NOW()-F62,"")</f>
        <v>45971.382783564812</v>
      </c>
      <c r="H62" s="154"/>
      <c r="I62" s="150" t="str">
        <f>IFERROR(VLOOKUP(D62,DB!A:F,6,0),"")</f>
        <v/>
      </c>
      <c r="J62" s="150" t="str">
        <f>IFERROR(VLOOKUP(D62,DB!A:G,7,0),"")</f>
        <v/>
      </c>
      <c r="K62" s="155"/>
      <c r="L62" s="152" t="str">
        <f>IFERROR(VLOOKUP(D62,DB!A:I,9,0),"")</f>
        <v/>
      </c>
    </row>
    <row r="63" spans="1:12" ht="15" customHeight="1">
      <c r="A63" s="150"/>
      <c r="B63" s="150" t="str">
        <f>IFERROR(VLOOKUP(D63,DB!A:K,11,0),"")</f>
        <v/>
      </c>
      <c r="C63" s="151"/>
      <c r="D63" s="152"/>
      <c r="E63" s="153"/>
      <c r="F63" s="154"/>
      <c r="G63" s="97">
        <f ca="1">IFERROR(NOW()-F63,"")</f>
        <v>45971.382783564812</v>
      </c>
      <c r="H63" s="154"/>
      <c r="I63" s="150" t="str">
        <f>IFERROR(VLOOKUP(D63,DB!A:F,6,0),"")</f>
        <v/>
      </c>
      <c r="J63" s="150" t="str">
        <f>IFERROR(VLOOKUP(D63,DB!A:G,7,0),"")</f>
        <v/>
      </c>
      <c r="K63" s="155"/>
      <c r="L63" s="152" t="str">
        <f>IFERROR(VLOOKUP(D63,DB!A:I,9,0),"")</f>
        <v/>
      </c>
    </row>
    <row r="64" spans="1:12" ht="15" customHeight="1">
      <c r="A64" s="150"/>
      <c r="B64" s="150" t="str">
        <f>IFERROR(VLOOKUP(D64,DB!A:K,11,0),"")</f>
        <v/>
      </c>
      <c r="C64" s="151"/>
      <c r="D64" s="152"/>
      <c r="E64" s="153"/>
      <c r="F64" s="154"/>
      <c r="G64" s="97">
        <f ca="1">IFERROR(NOW()-F64,"")</f>
        <v>45971.382783564812</v>
      </c>
      <c r="H64" s="154"/>
      <c r="I64" s="150" t="str">
        <f>IFERROR(VLOOKUP(D64,DB!A:F,6,0),"")</f>
        <v/>
      </c>
      <c r="J64" s="150" t="str">
        <f>IFERROR(VLOOKUP(D64,DB!A:G,7,0),"")</f>
        <v/>
      </c>
      <c r="K64" s="155"/>
      <c r="L64" s="152" t="str">
        <f>IFERROR(VLOOKUP(D64,DB!A:I,9,0),"")</f>
        <v/>
      </c>
    </row>
  </sheetData>
  <dataValidations count="2">
    <dataValidation allowBlank="1" showInputMessage="1" showErrorMessage="1" sqref="E1" xr:uid="{A4F81451-56CC-4543-9497-104C4E44EE4B}"/>
    <dataValidation type="list" allowBlank="1" showInputMessage="1" showErrorMessage="1" sqref="E2:E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96"/>
  <sheetViews>
    <sheetView workbookViewId="0">
      <selection activeCell="D6" sqref="D6"/>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39124</v>
      </c>
      <c r="B2" s="37" t="str">
        <f>IFERROR(VLOOKUP(D2,DB!A:K,11,0),"")</f>
        <v>R5</v>
      </c>
      <c r="C2" s="37">
        <v>3</v>
      </c>
      <c r="D2" s="107" t="s">
        <v>36011</v>
      </c>
      <c r="E2" s="37" t="s">
        <v>39021</v>
      </c>
      <c r="F2" s="38">
        <v>45891.832060185188</v>
      </c>
      <c r="G2" s="116">
        <f ca="1">IFERROR(NOW()-F2,"")</f>
        <v>79.550723379623378</v>
      </c>
      <c r="H2" s="38">
        <v>45891.790393518517</v>
      </c>
      <c r="I2" s="37" t="str">
        <f>IFERROR(VLOOKUP(D2,DB!A:F,6,0),"")</f>
        <v>Generator-SG</v>
      </c>
      <c r="J2" s="37" t="str">
        <f>IFERROR(VLOOKUP(D2,DB!A:G,7,0),"")</f>
        <v>Vandalized</v>
      </c>
      <c r="K2" s="37" t="s">
        <v>39125</v>
      </c>
      <c r="L2" s="37" t="str">
        <f>IFERROR(VLOOKUP(D2,DB!A:I,9,0),"")</f>
        <v>Latis</v>
      </c>
      <c r="M2" s="106"/>
    </row>
    <row r="3" spans="1:13" ht="30">
      <c r="A3" s="37" t="s">
        <v>39126</v>
      </c>
      <c r="B3" s="37" t="str">
        <f>IFERROR(VLOOKUP(D3,DB!A:K,11,0),"")</f>
        <v>R5</v>
      </c>
      <c r="C3" s="37">
        <v>1</v>
      </c>
      <c r="D3" s="37" t="s">
        <v>33268</v>
      </c>
      <c r="E3" s="37" t="s">
        <v>39104</v>
      </c>
      <c r="F3" s="38">
        <v>45926.188877314817</v>
      </c>
      <c r="G3" s="116">
        <f t="shared" ref="G3" ca="1" si="0">IFERROR(NOW()-F3,"")</f>
        <v>45.193906249995052</v>
      </c>
      <c r="H3" s="38">
        <v>45926.158159722225</v>
      </c>
      <c r="I3" s="37" t="str">
        <f>IFERROR(VLOOKUP(D3,DB!A:F,6,0),"")</f>
        <v>SCECO</v>
      </c>
      <c r="J3" s="37" t="str">
        <f>IFERROR(VLOOKUP(D3,DB!A:G,7,0),"")</f>
        <v>Good</v>
      </c>
      <c r="K3" s="37" t="s">
        <v>39127</v>
      </c>
      <c r="L3" s="37" t="str">
        <f>IFERROR(VLOOKUP(D3,DB!A:I,9,0),"")</f>
        <v>Latis</v>
      </c>
      <c r="M3" s="106"/>
    </row>
    <row r="4" spans="1:13" ht="48" customHeight="1">
      <c r="A4" s="124" t="s">
        <v>39128</v>
      </c>
      <c r="B4" s="124" t="str">
        <f>IFERROR(VLOOKUP(D4,DB!A:K,11,0),"")</f>
        <v>R5</v>
      </c>
      <c r="C4" s="124">
        <v>1</v>
      </c>
      <c r="D4" s="124" t="s">
        <v>34758</v>
      </c>
      <c r="E4" s="124" t="s">
        <v>39104</v>
      </c>
      <c r="F4" s="125">
        <v>45948.661111111112</v>
      </c>
      <c r="G4" s="126">
        <f t="shared" ref="G4:G45" ca="1" si="1">IFERROR(NOW()-F4,"")</f>
        <v>22.721672453699284</v>
      </c>
      <c r="H4" s="125">
        <v>45948.661111111112</v>
      </c>
      <c r="I4" s="124" t="str">
        <f>IFERROR(VLOOKUP(D4,DB!A:F,6,0),"")</f>
        <v>SCECO</v>
      </c>
      <c r="J4" s="124" t="str">
        <f>IFERROR(VLOOKUP(D4,DB!A:G,7,0),"")</f>
        <v>Dead</v>
      </c>
      <c r="K4" s="124" t="s">
        <v>39129</v>
      </c>
      <c r="L4" s="124" t="str">
        <f>IFERROR(VLOOKUP(D4,DB!A:I,9,0),"")</f>
        <v>Latis</v>
      </c>
    </row>
    <row r="5" spans="1:13" ht="30.75">
      <c r="A5" s="124" t="s">
        <v>39130</v>
      </c>
      <c r="B5" s="124" t="s">
        <v>5443</v>
      </c>
      <c r="C5" s="124">
        <v>1</v>
      </c>
      <c r="D5" s="124" t="s">
        <v>32330</v>
      </c>
      <c r="E5" s="124" t="s">
        <v>39021</v>
      </c>
      <c r="F5" s="125">
        <v>45968.848599537036</v>
      </c>
      <c r="G5" s="126">
        <v>0.54726851851851854</v>
      </c>
      <c r="H5" s="125">
        <v>45968.827465277776</v>
      </c>
      <c r="I5" s="124" t="s">
        <v>22</v>
      </c>
      <c r="J5" s="124" t="s">
        <v>65</v>
      </c>
      <c r="K5" s="124" t="s">
        <v>39131</v>
      </c>
      <c r="L5" s="124" t="s">
        <v>8145</v>
      </c>
    </row>
    <row r="6" spans="1:13">
      <c r="A6" s="124"/>
      <c r="B6" s="124" t="str">
        <f>IFERROR(VLOOKUP(D6,DB!A:K,11,0),"")</f>
        <v/>
      </c>
      <c r="C6" s="124"/>
      <c r="D6" s="124"/>
      <c r="E6" s="124"/>
      <c r="F6" s="125"/>
      <c r="G6" s="126">
        <f t="shared" ca="1" si="1"/>
        <v>45971.382783564812</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5"/>
      <c r="G7" s="126">
        <f t="shared" ca="1" si="1"/>
        <v>45971.382783564812</v>
      </c>
      <c r="H7" s="125"/>
      <c r="I7" s="124" t="str">
        <f>IFERROR(VLOOKUP(D7,DB!A:F,6,0),"")</f>
        <v/>
      </c>
      <c r="J7" s="124" t="str">
        <f>IFERROR(VLOOKUP(D7,DB!A:G,7,0),"")</f>
        <v/>
      </c>
      <c r="K7" s="124"/>
      <c r="L7" s="124" t="str">
        <f>IFERROR(VLOOKUP(D7,DB!A:I,9,0),"")</f>
        <v/>
      </c>
    </row>
    <row r="8" spans="1:13">
      <c r="A8" s="124"/>
      <c r="B8" s="124" t="str">
        <f>IFERROR(VLOOKUP(D8,DB!A:K,11,0),"")</f>
        <v/>
      </c>
      <c r="C8" s="124"/>
      <c r="D8" s="149"/>
      <c r="E8" s="124"/>
      <c r="F8" s="125"/>
      <c r="G8" s="126">
        <f t="shared" ca="1" si="1"/>
        <v>45971.382783564812</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45971.382783564812</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45971.382783564812</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45971.382783564812</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45971.382783564812</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45971.382783564812</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45971.382783564812</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45971.382783564812</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45971.382783564812</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45971.382783564812</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45971.382783564812</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45971.382783564812</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45971.382783564812</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45971.382783564812</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45971.382783564812</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5"/>
      <c r="G23" s="126">
        <f t="shared" ca="1" si="1"/>
        <v>45971.382783564812</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5"/>
      <c r="G24" s="126">
        <f t="shared" ca="1" si="1"/>
        <v>45971.382783564812</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5"/>
      <c r="G25" s="126">
        <f t="shared" ca="1" si="1"/>
        <v>45971.382783564812</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5"/>
      <c r="G26" s="126">
        <f t="shared" ca="1" si="1"/>
        <v>45971.382783564812</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5"/>
      <c r="G27" s="126">
        <f t="shared" ca="1" si="1"/>
        <v>45971.382783564812</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1"/>
        <v>45971.382783564812</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1"/>
        <v>45971.382783564812</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1"/>
        <v>45971.382783564812</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1"/>
        <v>45971.382783564812</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1"/>
        <v>45971.382783564812</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1"/>
        <v>45971.382783564812</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1"/>
        <v>45971.382783564812</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1"/>
        <v>45971.382783564812</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1"/>
        <v>45971.382783564812</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1"/>
        <v>45971.382783564812</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1"/>
        <v>45971.382783564812</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45971.382783564812</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1"/>
        <v>45971.382783564812</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1"/>
        <v>45971.382783564812</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1"/>
        <v>45971.382783564812</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1"/>
        <v>45971.382783564812</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1"/>
        <v>45971.382783564812</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1"/>
        <v>45971.382783564812</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ref="G46:G109" ca="1" si="2">IFERROR(NOW()-F46,"")</f>
        <v>45971.382783564812</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45971.382783564812</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45971.382783564812</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45971.382783564812</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45971.382783564812</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45971.382783564812</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45971.382783564812</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45971.382783564812</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45971.382783564812</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45971.382783564812</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45971.382783564812</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45971.382783564812</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45971.382783564812</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45971.382783564812</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45971.382783564812</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45971.382783564812</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45971.382783564812</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45971.382783564812</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45971.382783564812</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45971.382783564812</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45971.382783564812</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45971.382783564812</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45971.382783564812</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45971.382783564812</v>
      </c>
      <c r="H69" s="125"/>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45971.382783564812</v>
      </c>
      <c r="H70" s="125"/>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45971.382783564812</v>
      </c>
      <c r="H71" s="125"/>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45971.382783564812</v>
      </c>
      <c r="H72" s="125"/>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45971.382783564812</v>
      </c>
      <c r="H73" s="125"/>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45971.382783564812</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45971.382783564812</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45971.382783564812</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45971.382783564812</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45971.382783564812</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45971.382783564812</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45971.382783564812</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45971.382783564812</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45971.382783564812</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45971.382783564812</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45971.382783564812</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45971.382783564812</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45971.382783564812</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45971.382783564812</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45971.382783564812</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45971.382783564812</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45971.382783564812</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45971.382783564812</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45971.382783564812</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45971.382783564812</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45971.382783564812</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45971.382783564812</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45971.382783564812</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45971.382783564812</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6">
        <f t="shared" ca="1" si="2"/>
        <v>45971.382783564812</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6">
        <f t="shared" ca="1" si="2"/>
        <v>45971.382783564812</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6">
        <f t="shared" ca="1" si="2"/>
        <v>45971.382783564812</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6">
        <f t="shared" ca="1" si="2"/>
        <v>45971.382783564812</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6">
        <f t="shared" ca="1" si="2"/>
        <v>45971.382783564812</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2"/>
        <v>45971.382783564812</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2"/>
        <v>45971.382783564812</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2"/>
        <v>45971.382783564812</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2"/>
        <v>45971.382783564812</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2"/>
        <v>45971.382783564812</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2"/>
        <v>45971.382783564812</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2"/>
        <v>45971.382783564812</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ref="G110:G173" ca="1" si="3">IFERROR(NOW()-F110,"")</f>
        <v>45971.382783564812</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45971.382783564812</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45971.382783564812</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45971.382783564812</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45971.382783564812</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45971.382783564812</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45971.382783564812</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45971.382783564812</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45971.382783564812</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45971.382783564812</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45971.382783564812</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45971.382783564812</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45971.382783564812</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45971.382783564812</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45971.382783564812</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45971.382783564812</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45971.382783564812</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45971.382783564812</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45971.382783564812</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45971.382783564812</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45971.382783564812</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45971.382783564812</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45971.382783564812</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45971.382783564812</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45971.382783564812</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45971.382783564812</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45971.382783564812</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45971.382783564812</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45971.382783564812</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45971.382783564812</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45971.382783564812</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45971.382783564812</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45971.382783564812</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45971.382783564812</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45971.382783564812</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45971.382783564812</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45971.382783564812</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45971.382783564812</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45971.382783564812</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45971.382783564812</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45971.382783564812</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45971.382783564812</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45971.382783564812</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45971.382783564812</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45971.382783564812</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45971.382783564812</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45971.382783564812</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45971.382783564812</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45971.382783564812</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45971.382783564812</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45971.382783564812</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45971.382783564812</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45971.382783564812</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45971.382783564812</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45971.382783564812</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45971.382783564812</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45971.382783564812</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45971.382783564812</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45971.382783564812</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3"/>
        <v>45971.382783564812</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3"/>
        <v>45971.382783564812</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3"/>
        <v>45971.382783564812</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3"/>
        <v>45971.382783564812</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3"/>
        <v>45971.382783564812</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ref="G174:G237" ca="1" si="4">IFERROR(NOW()-F174,"")</f>
        <v>45971.382783564812</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45971.382783564812</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45971.382783564812</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45971.382783564812</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45971.382783564812</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45971.382783564812</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45971.382783564812</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45971.382783564812</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45971.382783564812</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45971.382783564812</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45971.382783564812</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45971.382783564812</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45971.382783564812</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45971.382783564812</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45971.382783564812</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45971.382783564812</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45971.382783564812</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45971.382783564812</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45971.382783564812</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45971.382783564812</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45971.382783564812</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45971.382783564812</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45971.382783564812</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45971.382783564812</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45971.382783564812</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45971.382783564812</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45971.382783564812</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45971.382783564812</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45971.382783564812</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45971.382783564812</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45971.382783564812</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45971.382783564812</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45971.382783564812</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45971.382783564812</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45971.382783564812</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45971.382783564812</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45971.382783564812</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45971.382783564812</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45971.382783564812</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45971.382783564812</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45971.382783564812</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45971.382783564812</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45971.382783564812</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45971.382783564812</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45971.382783564812</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45971.382783564812</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45971.382783564812</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45971.382783564812</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45971.382783564812</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45971.382783564812</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45971.382783564812</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45971.382783564812</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45971.382783564812</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45971.382783564812</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45971.382783564812</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45971.382783564812</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45971.382783564812</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45971.382783564812</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45971.382783564812</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4"/>
        <v>45971.382783564812</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4"/>
        <v>45971.382783564812</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4"/>
        <v>45971.382783564812</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4"/>
        <v>45971.382783564812</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4"/>
        <v>45971.382783564812</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ref="G238:G301" ca="1" si="5">IFERROR(NOW()-F238,"")</f>
        <v>45971.382783564812</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5"/>
        <v>45971.382783564812</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5"/>
        <v>45971.382783564812</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5"/>
        <v>45971.382783564812</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5"/>
        <v>45971.382783564812</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5"/>
        <v>45971.382783564812</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5"/>
        <v>45971.382783564812</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5"/>
        <v>45971.382783564812</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5"/>
        <v>45971.382783564812</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5"/>
        <v>45971.382783564812</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5"/>
        <v>45971.382783564812</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5"/>
        <v>45971.382783564812</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45971.382783564812</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5"/>
        <v>45971.382783564812</v>
      </c>
      <c r="H251" s="124"/>
      <c r="I251" s="124" t="str">
        <f>IFERROR(VLOOKUP(D251,DB!A:F,6,0),"")</f>
        <v/>
      </c>
      <c r="J251" s="124" t="str">
        <f>IFERROR(VLOOKUP(D251,DB!A:G,7,0),"")</f>
        <v/>
      </c>
      <c r="K251" s="124"/>
      <c r="L251" s="124" t="str">
        <f>IFERROR(VLOOKUP(D251,DB!A:I,9,0),"")</f>
        <v/>
      </c>
    </row>
    <row r="252" spans="1:12">
      <c r="A252" s="124"/>
      <c r="B252" s="124" t="str">
        <f>IFERROR(VLOOKUP(D252,DB!A:K,11,0),"")</f>
        <v/>
      </c>
      <c r="C252" s="124"/>
      <c r="D252" s="124"/>
      <c r="E252" s="124"/>
      <c r="F252" s="124"/>
      <c r="G252" s="124">
        <f t="shared" ca="1" si="5"/>
        <v>45971.382783564812</v>
      </c>
      <c r="H252" s="124"/>
      <c r="I252" s="124" t="str">
        <f>IFERROR(VLOOKUP(D252,DB!A:F,6,0),"")</f>
        <v/>
      </c>
      <c r="J252" s="124" t="str">
        <f>IFERROR(VLOOKUP(D252,DB!A:G,7,0),"")</f>
        <v/>
      </c>
      <c r="K252" s="124"/>
      <c r="L252" s="124" t="str">
        <f>IFERROR(VLOOKUP(D252,DB!A:I,9,0),"")</f>
        <v/>
      </c>
    </row>
    <row r="253" spans="1:12">
      <c r="A253" s="124"/>
      <c r="B253" s="124" t="str">
        <f>IFERROR(VLOOKUP(D253,DB!A:K,11,0),"")</f>
        <v/>
      </c>
      <c r="C253" s="124"/>
      <c r="D253" s="124"/>
      <c r="E253" s="124"/>
      <c r="F253" s="124"/>
      <c r="G253" s="124">
        <f t="shared" ca="1" si="5"/>
        <v>45971.382783564812</v>
      </c>
      <c r="H253" s="124"/>
      <c r="I253" s="124" t="str">
        <f>IFERROR(VLOOKUP(D253,DB!A:F,6,0),"")</f>
        <v/>
      </c>
      <c r="J253" s="124" t="str">
        <f>IFERROR(VLOOKUP(D253,DB!A:G,7,0),"")</f>
        <v/>
      </c>
      <c r="K253" s="124"/>
      <c r="L253" s="124" t="str">
        <f>IFERROR(VLOOKUP(D253,DB!A:I,9,0),"")</f>
        <v/>
      </c>
    </row>
    <row r="254" spans="1:12">
      <c r="A254" s="124"/>
      <c r="B254" s="124" t="str">
        <f>IFERROR(VLOOKUP(D254,DB!A:K,11,0),"")</f>
        <v/>
      </c>
      <c r="C254" s="124"/>
      <c r="D254" s="124"/>
      <c r="E254" s="124"/>
      <c r="F254" s="124"/>
      <c r="G254" s="124">
        <f t="shared" ca="1" si="5"/>
        <v>45971.382783564812</v>
      </c>
      <c r="H254" s="124"/>
      <c r="I254" s="124" t="str">
        <f>IFERROR(VLOOKUP(D254,DB!A:F,6,0),"")</f>
        <v/>
      </c>
      <c r="J254" s="124" t="str">
        <f>IFERROR(VLOOKUP(D254,DB!A:G,7,0),"")</f>
        <v/>
      </c>
      <c r="K254" s="124"/>
      <c r="L254" s="124" t="str">
        <f>IFERROR(VLOOKUP(D254,DB!A:I,9,0),"")</f>
        <v/>
      </c>
    </row>
    <row r="255" spans="1:12">
      <c r="A255" s="124"/>
      <c r="B255" s="124" t="str">
        <f>IFERROR(VLOOKUP(D255,DB!A:K,11,0),"")</f>
        <v/>
      </c>
      <c r="C255" s="124"/>
      <c r="D255" s="124"/>
      <c r="E255" s="124"/>
      <c r="F255" s="124"/>
      <c r="G255" s="124">
        <f t="shared" ca="1" si="5"/>
        <v>45971.382783564812</v>
      </c>
      <c r="H255" s="124"/>
      <c r="I255" s="124" t="str">
        <f>IFERROR(VLOOKUP(D255,DB!A:F,6,0),"")</f>
        <v/>
      </c>
      <c r="J255" s="124" t="str">
        <f>IFERROR(VLOOKUP(D255,DB!A:G,7,0),"")</f>
        <v/>
      </c>
      <c r="K255" s="124"/>
      <c r="L255" s="124" t="str">
        <f>IFERROR(VLOOKUP(D255,DB!A:I,9,0),"")</f>
        <v/>
      </c>
    </row>
    <row r="256" spans="1:12">
      <c r="A256" s="124"/>
      <c r="B256" s="124" t="str">
        <f>IFERROR(VLOOKUP(D256,DB!A:K,11,0),"")</f>
        <v/>
      </c>
      <c r="C256" s="124"/>
      <c r="D256" s="124"/>
      <c r="E256" s="124"/>
      <c r="F256" s="124"/>
      <c r="G256" s="124">
        <f t="shared" ca="1" si="5"/>
        <v>45971.382783564812</v>
      </c>
      <c r="H256" s="124"/>
      <c r="I256" s="124" t="str">
        <f>IFERROR(VLOOKUP(D256,DB!A:F,6,0),"")</f>
        <v/>
      </c>
      <c r="J256" s="124" t="str">
        <f>IFERROR(VLOOKUP(D256,DB!A:G,7,0),"")</f>
        <v/>
      </c>
      <c r="K256" s="124"/>
      <c r="L256" s="124" t="str">
        <f>IFERROR(VLOOKUP(D256,DB!A:I,9,0),"")</f>
        <v/>
      </c>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row r="292" spans="1:12">
      <c r="A292" s="124"/>
      <c r="B292" s="124"/>
      <c r="C292" s="124"/>
      <c r="D292" s="124"/>
      <c r="E292" s="124"/>
      <c r="F292" s="124"/>
      <c r="G292" s="124"/>
      <c r="H292" s="124"/>
      <c r="I292" s="124"/>
      <c r="J292" s="124"/>
      <c r="K292" s="124"/>
      <c r="L292" s="124"/>
    </row>
    <row r="293" spans="1:12">
      <c r="A293" s="124"/>
      <c r="B293" s="124"/>
      <c r="C293" s="124"/>
      <c r="D293" s="124"/>
      <c r="E293" s="124"/>
      <c r="F293" s="124"/>
      <c r="G293" s="124"/>
      <c r="H293" s="124"/>
      <c r="I293" s="124"/>
      <c r="J293" s="124"/>
      <c r="K293" s="124"/>
      <c r="L293" s="124"/>
    </row>
    <row r="294" spans="1:12">
      <c r="A294" s="124"/>
      <c r="B294" s="124"/>
      <c r="C294" s="124"/>
      <c r="D294" s="124"/>
      <c r="E294" s="124"/>
      <c r="F294" s="124"/>
      <c r="G294" s="124"/>
      <c r="H294" s="124"/>
      <c r="I294" s="124"/>
      <c r="J294" s="124"/>
      <c r="K294" s="124"/>
      <c r="L294" s="124"/>
    </row>
    <row r="295" spans="1:12">
      <c r="A295" s="124"/>
      <c r="B295" s="124"/>
      <c r="C295" s="124"/>
      <c r="D295" s="124"/>
      <c r="E295" s="124"/>
      <c r="F295" s="124"/>
      <c r="G295" s="124"/>
      <c r="H295" s="124"/>
      <c r="I295" s="124"/>
      <c r="J295" s="124"/>
      <c r="K295" s="124"/>
      <c r="L295" s="124"/>
    </row>
    <row r="296" spans="1:12">
      <c r="A296" s="124"/>
      <c r="B296" s="124"/>
      <c r="C296" s="124"/>
      <c r="D296" s="124"/>
      <c r="E296" s="124"/>
      <c r="F296" s="124"/>
      <c r="G296" s="124"/>
      <c r="H296" s="124"/>
      <c r="I296" s="124"/>
      <c r="J296" s="124"/>
      <c r="K296" s="124"/>
      <c r="L296" s="124"/>
    </row>
  </sheetData>
  <dataValidations count="2">
    <dataValidation allowBlank="1" showInputMessage="1" showErrorMessage="1" sqref="E1" xr:uid="{920C6338-E771-4DAE-8C89-92A9093EA4DE}"/>
    <dataValidation type="list" allowBlank="1" showInputMessage="1" showErrorMessage="1" sqref="E2:E25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72"/>
  <sheetViews>
    <sheetView workbookViewId="0">
      <selection activeCell="A2" sqref="A2:XFD2"/>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t="s">
        <v>39132</v>
      </c>
      <c r="B2" s="141" t="str">
        <f>IFERROR(VLOOKUP(D2,DB!A:K,11,0),"")</f>
        <v>R6</v>
      </c>
      <c r="C2" s="142">
        <v>1</v>
      </c>
      <c r="D2" s="157" t="s">
        <v>34137</v>
      </c>
      <c r="E2" s="124" t="s">
        <v>39133</v>
      </c>
      <c r="F2" s="143">
        <v>45971.375254629631</v>
      </c>
      <c r="G2" s="105">
        <f t="shared" ref="G2:G10" ca="1" si="0">IFERROR(NOW()-F2,"-")</f>
        <v>7.5289351807441562E-3</v>
      </c>
      <c r="H2" s="143">
        <v>45971.369340277779</v>
      </c>
      <c r="I2" s="141" t="str">
        <f>IFERROR(VLOOKUP(D2,DB!A:F,6,0),"")</f>
        <v>SCECO</v>
      </c>
      <c r="J2" s="141" t="str">
        <f>IFERROR(VLOOKUP(D2,DB!A:G,7,0),"")</f>
        <v>Vandalized</v>
      </c>
      <c r="K2" s="144" t="s">
        <v>39134</v>
      </c>
      <c r="L2" s="145" t="str">
        <f>IFERROR(VLOOKUP(D2,DB!A:I,9,0),"")</f>
        <v>Latis</v>
      </c>
    </row>
    <row r="3" spans="1:16382" ht="31.5" customHeight="1">
      <c r="A3" s="140"/>
      <c r="B3" s="141" t="str">
        <f>IFERROR(VLOOKUP(D3,DB!A:K,11,0),"")</f>
        <v/>
      </c>
      <c r="C3" s="142"/>
      <c r="D3" s="157"/>
      <c r="E3" s="124"/>
      <c r="F3" s="143"/>
      <c r="G3" s="105">
        <f t="shared" ca="1" si="0"/>
        <v>45971.382783564812</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45971.382783564812</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45971.382783564812</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45971.382783564812</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45971.382783564812</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45971.382783564812</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45971.382783564812</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45971.382783564812</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ref="G11:G74" ca="1" si="1">IFERROR(NOW()-F11,"-")</f>
        <v>45971.382783564812</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1"/>
        <v>45971.382783564812</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1"/>
        <v>45971.382783564812</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1"/>
        <v>45971.382783564812</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1"/>
        <v>45971.382783564812</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1"/>
        <v>45971.382783564812</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1"/>
        <v>45971.382783564812</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1"/>
        <v>45971.382783564812</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45971.382783564812</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45971.382783564812</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45971.382783564812</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45971.382783564812</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45971.382783564812</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45971.382783564812</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45971.382783564812</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45971.382783564812</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45971.382783564812</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45971.382783564812</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45971.382783564812</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45971.382783564812</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45971.382783564812</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45971.382783564812</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45971.382783564812</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45971.382783564812</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45971.382783564812</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45971.382783564812</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45971.382783564812</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45971.382783564812</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45971.382783564812</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45971.382783564812</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45971.382783564812</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45971.382783564812</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45971.382783564812</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45971.382783564812</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45971.382783564812</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45971.382783564812</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45971.382783564812</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45971.382783564812</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45971.382783564812</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45971.382783564812</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45971.382783564812</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45971.382783564812</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45971.382783564812</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45971.382783564812</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45971.382783564812</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45971.382783564812</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45971.382783564812</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45971.382783564812</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45971.382783564812</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45971.382783564812</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45971.382783564812</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45971.382783564812</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45971.382783564812</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45971.382783564812</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45971.382783564812</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45971.382783564812</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45971.382783564812</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45971.382783564812</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45971.382783564812</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45971.382783564812</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45971.382783564812</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45971.382783564812</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45971.382783564812</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45971.382783564812</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ref="G75:G138" ca="1" si="2">IFERROR(NOW()-F75,"-")</f>
        <v>45971.382783564812</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2"/>
        <v>45971.382783564812</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2"/>
        <v>45971.382783564812</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2"/>
        <v>45971.382783564812</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2"/>
        <v>45971.382783564812</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2"/>
        <v>45971.382783564812</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2"/>
        <v>45971.382783564812</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2"/>
        <v>45971.382783564812</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45971.382783564812</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45971.382783564812</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45971.382783564812</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45971.382783564812</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45971.382783564812</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45971.382783564812</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45971.382783564812</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45971.382783564812</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45971.382783564812</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45971.382783564812</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45971.382783564812</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45971.382783564812</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45971.382783564812</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45971.382783564812</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45971.382783564812</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45971.382783564812</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45971.382783564812</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45971.382783564812</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45971.382783564812</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45971.382783564812</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45971.382783564812</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45971.382783564812</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45971.382783564812</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45971.382783564812</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45971.382783564812</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45971.382783564812</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45971.382783564812</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45971.382783564812</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45971.382783564812</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45971.382783564812</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45971.382783564812</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45971.382783564812</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45971.382783564812</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45971.382783564812</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45971.382783564812</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45971.382783564812</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45971.382783564812</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45971.382783564812</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45971.382783564812</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45971.382783564812</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45971.382783564812</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45971.382783564812</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45971.382783564812</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45971.382783564812</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45971.382783564812</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45971.382783564812</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45971.382783564812</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45971.382783564812</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45971.382783564812</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45971.382783564812</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45971.382783564812</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45971.382783564812</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45971.382783564812</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45971.382783564812</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2"/>
        <v>45971.382783564812</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2"/>
        <v>45971.382783564812</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ref="G139:G172" ca="1" si="3">IFERROR(NOW()-F139,"-")</f>
        <v>45971.382783564812</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3"/>
        <v>45971.382783564812</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3"/>
        <v>45971.382783564812</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3"/>
        <v>45971.382783564812</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3"/>
        <v>45971.382783564812</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3"/>
        <v>45971.382783564812</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3"/>
        <v>45971.382783564812</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3"/>
        <v>45971.382783564812</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3"/>
        <v>45971.382783564812</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3"/>
        <v>45971.382783564812</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3"/>
        <v>45971.382783564812</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3"/>
        <v>45971.382783564812</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3"/>
        <v>45971.382783564812</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3"/>
        <v>45971.382783564812</v>
      </c>
      <c r="H152" s="143"/>
      <c r="I152" s="141" t="str">
        <f>IFERROR(VLOOKUP(D152,DB!A:F,6,0),"")</f>
        <v/>
      </c>
      <c r="J152" s="141" t="str">
        <f>IFERROR(VLOOKUP(D152,DB!A:G,7,0),"")</f>
        <v/>
      </c>
      <c r="K152" s="144"/>
      <c r="L152" s="145" t="str">
        <f>IFERROR(VLOOKUP(D152,DB!A:I,9,0),"")</f>
        <v/>
      </c>
    </row>
    <row r="153" spans="1:12" ht="31.5" customHeight="1">
      <c r="A153" s="140"/>
      <c r="B153" s="141" t="str">
        <f>IFERROR(VLOOKUP(D153,DB!A:K,11,0),"")</f>
        <v/>
      </c>
      <c r="C153" s="142"/>
      <c r="D153" s="141"/>
      <c r="E153" s="124"/>
      <c r="F153" s="143"/>
      <c r="G153" s="105">
        <f t="shared" ca="1" si="3"/>
        <v>45971.382783564812</v>
      </c>
      <c r="H153" s="143"/>
      <c r="I153" s="141" t="str">
        <f>IFERROR(VLOOKUP(D153,DB!A:F,6,0),"")</f>
        <v/>
      </c>
      <c r="J153" s="141" t="str">
        <f>IFERROR(VLOOKUP(D153,DB!A:G,7,0),"")</f>
        <v/>
      </c>
      <c r="K153" s="144"/>
      <c r="L153" s="145" t="str">
        <f>IFERROR(VLOOKUP(D153,DB!A:I,9,0),"")</f>
        <v/>
      </c>
    </row>
    <row r="154" spans="1:12" ht="31.5" customHeight="1">
      <c r="A154" s="140"/>
      <c r="B154" s="141" t="str">
        <f>IFERROR(VLOOKUP(D154,DB!A:K,11,0),"")</f>
        <v/>
      </c>
      <c r="C154" s="142"/>
      <c r="D154" s="141"/>
      <c r="E154" s="124"/>
      <c r="F154" s="143"/>
      <c r="G154" s="105">
        <f t="shared" ca="1" si="3"/>
        <v>45971.382783564812</v>
      </c>
      <c r="H154" s="143"/>
      <c r="I154" s="141" t="str">
        <f>IFERROR(VLOOKUP(D154,DB!A:F,6,0),"")</f>
        <v/>
      </c>
      <c r="J154" s="141" t="str">
        <f>IFERROR(VLOOKUP(D154,DB!A:G,7,0),"")</f>
        <v/>
      </c>
      <c r="K154" s="144"/>
      <c r="L154" s="145" t="str">
        <f>IFERROR(VLOOKUP(D154,DB!A:I,9,0),"")</f>
        <v/>
      </c>
    </row>
    <row r="155" spans="1:12" ht="31.5" customHeight="1">
      <c r="A155" s="140"/>
      <c r="B155" s="141" t="str">
        <f>IFERROR(VLOOKUP(D155,DB!A:K,11,0),"")</f>
        <v/>
      </c>
      <c r="C155" s="142"/>
      <c r="D155" s="141"/>
      <c r="E155" s="124"/>
      <c r="F155" s="143"/>
      <c r="G155" s="105">
        <f t="shared" ca="1" si="3"/>
        <v>45971.382783564812</v>
      </c>
      <c r="H155" s="143"/>
      <c r="I155" s="141" t="str">
        <f>IFERROR(VLOOKUP(D155,DB!A:F,6,0),"")</f>
        <v/>
      </c>
      <c r="J155" s="141" t="str">
        <f>IFERROR(VLOOKUP(D155,DB!A:G,7,0),"")</f>
        <v/>
      </c>
      <c r="K155" s="144"/>
      <c r="L155" s="145" t="str">
        <f>IFERROR(VLOOKUP(D155,DB!A:I,9,0),"")</f>
        <v/>
      </c>
    </row>
    <row r="156" spans="1:12" ht="31.5" customHeight="1">
      <c r="A156" s="140"/>
      <c r="B156" s="141" t="str">
        <f>IFERROR(VLOOKUP(D156,DB!A:K,11,0),"")</f>
        <v/>
      </c>
      <c r="C156" s="142"/>
      <c r="D156" s="141"/>
      <c r="E156" s="124"/>
      <c r="F156" s="143"/>
      <c r="G156" s="105">
        <f t="shared" ca="1" si="3"/>
        <v>45971.382783564812</v>
      </c>
      <c r="H156" s="143"/>
      <c r="I156" s="141" t="str">
        <f>IFERROR(VLOOKUP(D156,DB!A:F,6,0),"")</f>
        <v/>
      </c>
      <c r="J156" s="141" t="str">
        <f>IFERROR(VLOOKUP(D156,DB!A:G,7,0),"")</f>
        <v/>
      </c>
      <c r="K156" s="144"/>
      <c r="L156" s="145" t="str">
        <f>IFERROR(VLOOKUP(D156,DB!A:I,9,0),"")</f>
        <v/>
      </c>
    </row>
    <row r="157" spans="1:12" ht="31.5" customHeight="1">
      <c r="A157" s="140"/>
      <c r="B157" s="141" t="str">
        <f>IFERROR(VLOOKUP(D157,DB!A:K,11,0),"")</f>
        <v/>
      </c>
      <c r="C157" s="142"/>
      <c r="D157" s="141"/>
      <c r="E157" s="124"/>
      <c r="F157" s="143"/>
      <c r="G157" s="105">
        <f t="shared" ca="1" si="3"/>
        <v>45971.382783564812</v>
      </c>
      <c r="H157" s="143"/>
      <c r="I157" s="141" t="str">
        <f>IFERROR(VLOOKUP(D157,DB!A:F,6,0),"")</f>
        <v/>
      </c>
      <c r="J157" s="141" t="str">
        <f>IFERROR(VLOOKUP(D157,DB!A:G,7,0),"")</f>
        <v/>
      </c>
      <c r="K157" s="144"/>
      <c r="L157" s="145" t="str">
        <f>IFERROR(VLOOKUP(D157,DB!A:I,9,0),"")</f>
        <v/>
      </c>
    </row>
    <row r="158" spans="1:12" ht="31.5" customHeight="1">
      <c r="A158" s="140"/>
      <c r="B158" s="141" t="str">
        <f>IFERROR(VLOOKUP(D158,DB!A:K,11,0),"")</f>
        <v/>
      </c>
      <c r="C158" s="142"/>
      <c r="D158" s="141"/>
      <c r="E158" s="124"/>
      <c r="F158" s="143"/>
      <c r="G158" s="105">
        <f t="shared" ca="1" si="3"/>
        <v>45971.382783564812</v>
      </c>
      <c r="H158" s="143"/>
      <c r="I158" s="141" t="str">
        <f>IFERROR(VLOOKUP(D158,DB!A:F,6,0),"")</f>
        <v/>
      </c>
      <c r="J158" s="141" t="str">
        <f>IFERROR(VLOOKUP(D158,DB!A:G,7,0),"")</f>
        <v/>
      </c>
      <c r="K158" s="144"/>
      <c r="L158" s="145" t="str">
        <f>IFERROR(VLOOKUP(D158,DB!A:I,9,0),"")</f>
        <v/>
      </c>
    </row>
    <row r="159" spans="1:12" ht="31.5" customHeight="1">
      <c r="A159" s="140"/>
      <c r="B159" s="141" t="str">
        <f>IFERROR(VLOOKUP(D159,DB!A:K,11,0),"")</f>
        <v/>
      </c>
      <c r="C159" s="142"/>
      <c r="D159" s="141"/>
      <c r="E159" s="124"/>
      <c r="F159" s="143"/>
      <c r="G159" s="105">
        <f t="shared" ca="1" si="3"/>
        <v>45971.382783564812</v>
      </c>
      <c r="H159" s="143"/>
      <c r="I159" s="141" t="str">
        <f>IFERROR(VLOOKUP(D159,DB!A:F,6,0),"")</f>
        <v/>
      </c>
      <c r="J159" s="141" t="str">
        <f>IFERROR(VLOOKUP(D159,DB!A:G,7,0),"")</f>
        <v/>
      </c>
      <c r="K159" s="144"/>
      <c r="L159" s="145" t="str">
        <f>IFERROR(VLOOKUP(D159,DB!A:I,9,0),"")</f>
        <v/>
      </c>
    </row>
    <row r="160" spans="1:12" ht="31.5" customHeight="1">
      <c r="A160" s="140"/>
      <c r="B160" s="141" t="str">
        <f>IFERROR(VLOOKUP(D160,DB!A:K,11,0),"")</f>
        <v/>
      </c>
      <c r="C160" s="142"/>
      <c r="D160" s="141"/>
      <c r="E160" s="124"/>
      <c r="F160" s="143"/>
      <c r="G160" s="105">
        <f t="shared" ca="1" si="3"/>
        <v>45971.382783564812</v>
      </c>
      <c r="H160" s="143"/>
      <c r="I160" s="141" t="str">
        <f>IFERROR(VLOOKUP(D160,DB!A:F,6,0),"")</f>
        <v/>
      </c>
      <c r="J160" s="141" t="str">
        <f>IFERROR(VLOOKUP(D160,DB!A:G,7,0),"")</f>
        <v/>
      </c>
      <c r="K160" s="144"/>
      <c r="L160" s="145" t="str">
        <f>IFERROR(VLOOKUP(D160,DB!A:I,9,0),"")</f>
        <v/>
      </c>
    </row>
    <row r="161" spans="1:12" ht="31.5" customHeight="1">
      <c r="A161" s="140"/>
      <c r="B161" s="141" t="str">
        <f>IFERROR(VLOOKUP(D161,DB!A:K,11,0),"")</f>
        <v/>
      </c>
      <c r="C161" s="142"/>
      <c r="D161" s="141"/>
      <c r="E161" s="124"/>
      <c r="F161" s="143"/>
      <c r="G161" s="105">
        <f t="shared" ca="1" si="3"/>
        <v>45971.382783564812</v>
      </c>
      <c r="H161" s="143"/>
      <c r="I161" s="141" t="str">
        <f>IFERROR(VLOOKUP(D161,DB!A:F,6,0),"")</f>
        <v/>
      </c>
      <c r="J161" s="141" t="str">
        <f>IFERROR(VLOOKUP(D161,DB!A:G,7,0),"")</f>
        <v/>
      </c>
      <c r="K161" s="144"/>
      <c r="L161" s="145" t="str">
        <f>IFERROR(VLOOKUP(D161,DB!A:I,9,0),"")</f>
        <v/>
      </c>
    </row>
    <row r="162" spans="1:12" ht="31.5" customHeight="1">
      <c r="A162" s="140"/>
      <c r="B162" s="141" t="str">
        <f>IFERROR(VLOOKUP(D162,DB!A:K,11,0),"")</f>
        <v/>
      </c>
      <c r="C162" s="142"/>
      <c r="D162" s="141"/>
      <c r="E162" s="124"/>
      <c r="F162" s="143"/>
      <c r="G162" s="105">
        <f t="shared" ca="1" si="3"/>
        <v>45971.382783564812</v>
      </c>
      <c r="H162" s="143"/>
      <c r="I162" s="141" t="str">
        <f>IFERROR(VLOOKUP(D162,DB!A:F,6,0),"")</f>
        <v/>
      </c>
      <c r="J162" s="141" t="str">
        <f>IFERROR(VLOOKUP(D162,DB!A:G,7,0),"")</f>
        <v/>
      </c>
      <c r="K162" s="144"/>
      <c r="L162" s="145" t="str">
        <f>IFERROR(VLOOKUP(D162,DB!A:I,9,0),"")</f>
        <v/>
      </c>
    </row>
    <row r="163" spans="1:12" ht="31.5" customHeight="1">
      <c r="A163" s="140"/>
      <c r="B163" s="141" t="str">
        <f>IFERROR(VLOOKUP(D163,DB!A:K,11,0),"")</f>
        <v/>
      </c>
      <c r="C163" s="142"/>
      <c r="D163" s="141"/>
      <c r="E163" s="124"/>
      <c r="F163" s="143"/>
      <c r="G163" s="105">
        <f t="shared" ca="1" si="3"/>
        <v>45971.382783564812</v>
      </c>
      <c r="H163" s="143"/>
      <c r="I163" s="141" t="str">
        <f>IFERROR(VLOOKUP(D163,DB!A:F,6,0),"")</f>
        <v/>
      </c>
      <c r="J163" s="141" t="str">
        <f>IFERROR(VLOOKUP(D163,DB!A:G,7,0),"")</f>
        <v/>
      </c>
      <c r="K163" s="144"/>
      <c r="L163" s="145" t="str">
        <f>IFERROR(VLOOKUP(D163,DB!A:I,9,0),"")</f>
        <v/>
      </c>
    </row>
    <row r="164" spans="1:12" ht="31.5" customHeight="1">
      <c r="A164" s="140"/>
      <c r="B164" s="141" t="str">
        <f>IFERROR(VLOOKUP(D164,DB!A:K,11,0),"")</f>
        <v/>
      </c>
      <c r="C164" s="142"/>
      <c r="D164" s="141"/>
      <c r="E164" s="124"/>
      <c r="F164" s="143"/>
      <c r="G164" s="105">
        <f t="shared" ca="1" si="3"/>
        <v>45971.382783564812</v>
      </c>
      <c r="H164" s="143"/>
      <c r="I164" s="141" t="str">
        <f>IFERROR(VLOOKUP(D164,DB!A:F,6,0),"")</f>
        <v/>
      </c>
      <c r="J164" s="141" t="str">
        <f>IFERROR(VLOOKUP(D164,DB!A:G,7,0),"")</f>
        <v/>
      </c>
      <c r="K164" s="144"/>
      <c r="L164" s="145" t="str">
        <f>IFERROR(VLOOKUP(D164,DB!A:I,9,0),"")</f>
        <v/>
      </c>
    </row>
    <row r="165" spans="1:12" ht="31.5" customHeight="1">
      <c r="A165" s="140"/>
      <c r="B165" s="141" t="str">
        <f>IFERROR(VLOOKUP(D165,DB!A:K,11,0),"")</f>
        <v/>
      </c>
      <c r="C165" s="142"/>
      <c r="D165" s="141"/>
      <c r="E165" s="124"/>
      <c r="F165" s="143"/>
      <c r="G165" s="105">
        <f t="shared" ca="1" si="3"/>
        <v>45971.382783564812</v>
      </c>
      <c r="H165" s="143"/>
      <c r="I165" s="141" t="str">
        <f>IFERROR(VLOOKUP(D165,DB!A:F,6,0),"")</f>
        <v/>
      </c>
      <c r="J165" s="141" t="str">
        <f>IFERROR(VLOOKUP(D165,DB!A:G,7,0),"")</f>
        <v/>
      </c>
      <c r="K165" s="144"/>
      <c r="L165" s="145" t="str">
        <f>IFERROR(VLOOKUP(D165,DB!A:I,9,0),"")</f>
        <v/>
      </c>
    </row>
    <row r="166" spans="1:12" ht="31.5" customHeight="1">
      <c r="A166" s="140"/>
      <c r="B166" s="141" t="str">
        <f>IFERROR(VLOOKUP(D166,DB!A:K,11,0),"")</f>
        <v/>
      </c>
      <c r="C166" s="142"/>
      <c r="D166" s="141"/>
      <c r="E166" s="124"/>
      <c r="F166" s="143"/>
      <c r="G166" s="105">
        <f t="shared" ca="1" si="3"/>
        <v>45971.382783564812</v>
      </c>
      <c r="H166" s="143"/>
      <c r="I166" s="141" t="str">
        <f>IFERROR(VLOOKUP(D166,DB!A:F,6,0),"")</f>
        <v/>
      </c>
      <c r="J166" s="141" t="str">
        <f>IFERROR(VLOOKUP(D166,DB!A:G,7,0),"")</f>
        <v/>
      </c>
      <c r="K166" s="144"/>
      <c r="L166" s="145" t="str">
        <f>IFERROR(VLOOKUP(D166,DB!A:I,9,0),"")</f>
        <v/>
      </c>
    </row>
    <row r="167" spans="1:12" ht="31.5" customHeight="1">
      <c r="A167" s="140"/>
      <c r="B167" s="141" t="str">
        <f>IFERROR(VLOOKUP(D167,DB!A:K,11,0),"")</f>
        <v/>
      </c>
      <c r="C167" s="142"/>
      <c r="D167" s="141"/>
      <c r="E167" s="124"/>
      <c r="F167" s="143"/>
      <c r="G167" s="105">
        <f t="shared" ca="1" si="3"/>
        <v>45971.382783564812</v>
      </c>
      <c r="H167" s="143"/>
      <c r="I167" s="141" t="str">
        <f>IFERROR(VLOOKUP(D167,DB!A:F,6,0),"")</f>
        <v/>
      </c>
      <c r="J167" s="141" t="str">
        <f>IFERROR(VLOOKUP(D167,DB!A:G,7,0),"")</f>
        <v/>
      </c>
      <c r="K167" s="144"/>
      <c r="L167" s="145" t="str">
        <f>IFERROR(VLOOKUP(D167,DB!A:I,9,0),"")</f>
        <v/>
      </c>
    </row>
    <row r="168" spans="1:12" ht="31.5" customHeight="1">
      <c r="A168" s="140"/>
      <c r="B168" s="141" t="str">
        <f>IFERROR(VLOOKUP(D168,DB!A:K,11,0),"")</f>
        <v/>
      </c>
      <c r="C168" s="142"/>
      <c r="D168" s="141"/>
      <c r="E168" s="124"/>
      <c r="F168" s="143"/>
      <c r="G168" s="105">
        <f t="shared" ca="1" si="3"/>
        <v>45971.382783564812</v>
      </c>
      <c r="H168" s="143"/>
      <c r="I168" s="141" t="str">
        <f>IFERROR(VLOOKUP(D168,DB!A:F,6,0),"")</f>
        <v/>
      </c>
      <c r="J168" s="141" t="str">
        <f>IFERROR(VLOOKUP(D168,DB!A:G,7,0),"")</f>
        <v/>
      </c>
      <c r="K168" s="144"/>
      <c r="L168" s="145" t="str">
        <f>IFERROR(VLOOKUP(D168,DB!A:I,9,0),"")</f>
        <v/>
      </c>
    </row>
    <row r="169" spans="1:12" ht="31.5" customHeight="1">
      <c r="A169" s="140"/>
      <c r="B169" s="141" t="str">
        <f>IFERROR(VLOOKUP(D169,DB!A:K,11,0),"")</f>
        <v/>
      </c>
      <c r="C169" s="142"/>
      <c r="D169" s="141"/>
      <c r="E169" s="124"/>
      <c r="F169" s="143"/>
      <c r="G169" s="105">
        <f t="shared" ca="1" si="3"/>
        <v>45971.382783564812</v>
      </c>
      <c r="H169" s="143"/>
      <c r="I169" s="141" t="str">
        <f>IFERROR(VLOOKUP(D169,DB!A:F,6,0),"")</f>
        <v/>
      </c>
      <c r="J169" s="141" t="str">
        <f>IFERROR(VLOOKUP(D169,DB!A:G,7,0),"")</f>
        <v/>
      </c>
      <c r="K169" s="144"/>
      <c r="L169" s="145" t="str">
        <f>IFERROR(VLOOKUP(D169,DB!A:I,9,0),"")</f>
        <v/>
      </c>
    </row>
    <row r="170" spans="1:12" ht="31.5" customHeight="1">
      <c r="A170" s="140"/>
      <c r="B170" s="141" t="str">
        <f>IFERROR(VLOOKUP(D170,DB!A:K,11,0),"")</f>
        <v/>
      </c>
      <c r="C170" s="142"/>
      <c r="D170" s="141"/>
      <c r="E170" s="124"/>
      <c r="F170" s="143"/>
      <c r="G170" s="105">
        <f t="shared" ca="1" si="3"/>
        <v>45971.382783564812</v>
      </c>
      <c r="H170" s="143"/>
      <c r="I170" s="141" t="str">
        <f>IFERROR(VLOOKUP(D170,DB!A:F,6,0),"")</f>
        <v/>
      </c>
      <c r="J170" s="141" t="str">
        <f>IFERROR(VLOOKUP(D170,DB!A:G,7,0),"")</f>
        <v/>
      </c>
      <c r="K170" s="144"/>
      <c r="L170" s="145" t="str">
        <f>IFERROR(VLOOKUP(D170,DB!A:I,9,0),"")</f>
        <v/>
      </c>
    </row>
    <row r="171" spans="1:12" ht="31.5" customHeight="1">
      <c r="A171" s="140"/>
      <c r="B171" s="141" t="str">
        <f>IFERROR(VLOOKUP(D171,DB!A:K,11,0),"")</f>
        <v/>
      </c>
      <c r="C171" s="142"/>
      <c r="D171" s="141"/>
      <c r="E171" s="124"/>
      <c r="F171" s="143"/>
      <c r="G171" s="105">
        <f t="shared" ca="1" si="3"/>
        <v>45971.382783564812</v>
      </c>
      <c r="H171" s="143"/>
      <c r="I171" s="141" t="str">
        <f>IFERROR(VLOOKUP(D171,DB!A:F,6,0),"")</f>
        <v/>
      </c>
      <c r="J171" s="141" t="str">
        <f>IFERROR(VLOOKUP(D171,DB!A:G,7,0),"")</f>
        <v/>
      </c>
      <c r="K171" s="144"/>
      <c r="L171" s="145" t="str">
        <f>IFERROR(VLOOKUP(D171,DB!A:I,9,0),"")</f>
        <v/>
      </c>
    </row>
    <row r="172" spans="1:12" ht="31.5" customHeight="1">
      <c r="A172" s="140"/>
      <c r="B172" s="141" t="str">
        <f>IFERROR(VLOOKUP(D172,DB!A:K,11,0),"")</f>
        <v/>
      </c>
      <c r="C172" s="142"/>
      <c r="D172" s="141"/>
      <c r="E172" s="124"/>
      <c r="F172" s="143"/>
      <c r="G172" s="105">
        <f t="shared" ca="1" si="3"/>
        <v>45971.382783564812</v>
      </c>
      <c r="H172" s="143"/>
      <c r="I172" s="141" t="str">
        <f>IFERROR(VLOOKUP(D172,DB!A:F,6,0),"")</f>
        <v/>
      </c>
      <c r="J172" s="141" t="str">
        <f>IFERROR(VLOOKUP(D172,DB!A:G,7,0),"")</f>
        <v/>
      </c>
      <c r="K172" s="144"/>
      <c r="L172" s="145" t="str">
        <f>IFERROR(VLOOKUP(D172,DB!A:I,9,0),"")</f>
        <v/>
      </c>
    </row>
  </sheetData>
  <dataValidations count="2">
    <dataValidation allowBlank="1" showInputMessage="1" showErrorMessage="1" sqref="E1" xr:uid="{9E1BC488-8814-4F8A-8DBE-742B3278AB71}"/>
    <dataValidation type="list" allowBlank="1" showInputMessage="1" showErrorMessage="1" sqref="E4:E17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2025-11-10T06:13:13Z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