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193" documentId="120_S{2AC9BD13-BADA-5192-A53E-5A8FF88502F6}" xr6:coauthVersionLast="47" xr6:coauthVersionMax="47" xr10:uidLastSave="{B83FFDAA-4883-49F5-BF05-5686F1524990}"/>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6"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<sst xmlns="http://schemas.openxmlformats.org/spreadsheetml/2006/main" count="180314" uniqueCount="39140">
  <si>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</si>
  <si>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</si>
  <si>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</si>
  <si>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</si>
  <si>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</si>
  <si>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</si>
  <si>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</si>
  <si>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</si>
  <si>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</si>
  <si>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</si>
  <si>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</si>
  <si>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</si>
  <si>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</si>
  <si>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</si>
  <si>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</si>
  <si>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</si>
  <si>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</si>
  <si>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</si>
  <si>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</si>
  <si>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</si>
  <si>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</si>
  <si>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</si>
  <si>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</si>
  <si>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</si>
  <si>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</si>
  <si>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</si>
  <si>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</si>
  <si>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</si>
  <si>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</si>
  <si>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</si>
  <si>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</si>
  <si>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</si>
  <si>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</si>
  <si>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</si>
  <si>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</si>
  <si>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</si>
  <si>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</si>
  <si>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</si>
  <si>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</si>
  <si>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</si>
  <si>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</si>
  <si>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</si>
  <si>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</si>
  <si>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</si>
  <si>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</si>
  <si>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</si>
  <si>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</si>
  <si>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</si>
  <si>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</si>
  <si>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</si>
  <si>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</si>
  <si>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</si>
  <si>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</si>
  <si>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</si>
  <si>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</si>
  <si>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</si>
  <si>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</si>
  <si>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</si>
  <si>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</si>
  <si>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</si>
  <si>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</si>
  <si>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</si>
  <si>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</si>
  <si>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</si>
  <si>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</si>
  <si>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</si>
  <si>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</si>
  <si>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</si>
  <si>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</si>
  <si>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</si>
  <si>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</si>
  <si>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</si>
  <si>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</si>
  <si>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</si>
  <si>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</si>
  <si>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</si>
  <si>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</si>
  <si>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</si>
  <si>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</si>
  <si>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</si>
  <si>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</si>
  <si>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</si>
  <si>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</si>
  <si>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</si>
  <si>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</si>
  <si>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</si>
  <si>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</si>
  <si>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</si>
  <si>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</si>
  <si>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</si>
  <si>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</si>
  <si>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</si>
  <si>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</si>
  <si>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</si>
  <si>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</si>
  <si>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</si>
  <si>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</si>
  <si>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</si>
  <si>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</si>
  <si>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</si>
  <si>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</si>
  <si>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</si>
  <si>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</si>
  <si>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</si>
  <si>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</si>
  <si>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</si>
  <si>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</si>
  <si>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</si>
  <si>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</si>
  <si>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</si>
  <si>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</si>
  <si>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</si>
  <si>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</si>
  <si>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</si>
  <si>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</si>
  <si>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</si>
  <si>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</si>
  <si>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</si>
  <si>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</si>
  <si>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</si>
  <si>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</si>
  <si>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</si>
  <si>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</si>
  <si>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</si>
  <si>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</si>
  <si>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</si>
  <si>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</si>
  <si>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</si>
  <si>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</si>
  <si>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</si>
  <si>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</si>
  <si>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</si>
  <si>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</si>
  <si>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</si>
  <si>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</si>
  <si>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</si>
  <si>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</si>
  <si>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</si>
  <si>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</si>
  <si>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</si>
  <si>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</si>
  <si>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</si>
  <si>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</si>
  <si>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</si>
  <si>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</si>
  <si>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</si>
  <si>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</si>
  <si>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</si>
  <si>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</si>
  <si>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</si>
  <si>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</si>
  <si>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</si>
  <si>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</si>
  <si>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</si>
  <si>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</si>
  <si>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</si>
  <si>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</si>
  <si>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</si>
  <si>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</si>
  <si>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</si>
  <si>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</si>
  <si>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</si>
  <si>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</si>
  <si>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</si>
  <si>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</si>
  <si>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</si>
  <si>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</si>
  <si>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</si>
  <si>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</si>
  <si>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</si>
  <si>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</si>
  <si>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</si>
  <si>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</si>
  <si>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</si>
  <si>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</si>
  <si>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</si>
  <si>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</si>
  <si>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</si>
  <si>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</si>
  <si>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</si>
  <si>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</si>
  <si>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</si>
  <si>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</si>
  <si>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</si>
  <si>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</si>
  <si>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</si>
  <si>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</si>
  <si>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</si>
  <si>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</si>
  <si>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</si>
  <si>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</si>
  <si>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</si>
  <si>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</si>
  <si>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</si>
  <si>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</si>
  <si>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</si>
  <si>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</si>
  <si>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</si>
  <si>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</si>
  <si>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</si>
  <si>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</si>
  <si>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</si>
  <si>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</si>
  <si>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</si>
  <si>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</si>
  <si>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</si>
  <si>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</si>
  <si>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</si>
  <si>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</si>
  <si>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</si>
  <si>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</si>
  <si>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</si>
  <si>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</si>
  <si>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</si>
  <si>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</si>
  <si>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</si>
  <si>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</si>
  <si>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</si>
  <si>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</si>
  <si>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</si>
  <si>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</si>
  <si>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</si>
  <si>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</si>
  <si>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</si>
  <si>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</si>
  <si>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</si>
  <si>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</si>
  <si>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</si>
  <si>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</si>
  <si>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</si>
  <si>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</si>
  <si>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</si>
  <si>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</si>
  <si>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</si>
  <si>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</si>
  <si>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</si>
  <si>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</si>
  <si>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</si>
  <si>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</si>
  <si>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</si>
  <si>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</si>
  <si>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</si>
  <si>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</si>
  <si>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</si>
  <si>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</si>
  <si>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</si>
  <si>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</si>
  <si>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</si>
  <si>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</si>
  <si>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</si>
  <si>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</si>
  <si>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</si>
  <si>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</si>
  <si>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</si>
  <si>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</si>
  <si>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</si>
  <si>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</si>
  <si>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</si>
  <si>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</si>
  <si>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</si>
  <si>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</si>
  <si>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</si>
  <si>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</si>
  <si>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</si>
  <si>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</si>
  <si>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</si>
  <si>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</si>
  <si>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</si>
  <si>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</si>
  <si>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</si>
  <si>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</si>
  <si>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</si>
  <si>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</si>
  <si>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</si>
  <si>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</si>
  <si>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</si>
  <si>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</si>
  <si>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</si>
  <si>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</si>
  <si>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</si>
  <si>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</si>
  <si>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</si>
  <si>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</si>
  <si>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</si>
  <si>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</si>
  <si>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</si>
  <si>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</si>
  <si>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</si>
  <si>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</si>
  <si>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</si>
  <si>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</si>
  <si>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</si>
  <si>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</si>
  <si>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</si>
  <si>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</si>
  <si>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</si>
  <si>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</si>
  <si>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</si>
  <si>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</si>
  <si>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</si>
  <si>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</si>
  <si>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</si>
  <si>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</si>
  <si>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</si>
  <si>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</si>
  <si>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</si>
  <si>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</si>
  <si>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</si>
  <si>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</si>
  <si>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</si>
  <si>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</si>
  <si>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</si>
  <si>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</si>
  <si>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</si>
  <si>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</si>
  <si>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</si>
  <si>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</si>
  <si>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</si>
  <si>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</si>
  <si>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</si>
  <si>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</si>
  <si>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</si>
  <si>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</si>
  <si>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</si>
  <si>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</si>
  <si>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</si>
  <si>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</si>
  <si>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</si>
  <si>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</si>
  <si>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</si>
  <si>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</si>
  <si>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</si>
  <si>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</si>
  <si>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</si>
  <si>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</si>
  <si>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</si>
  <si>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</si>
  <si>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</si>
  <si>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</si>
  <si>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</si>
  <si>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</si>
  <si>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</si>
  <si>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</si>
  <si>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</si>
  <si>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</si>
  <si>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</si>
  <si>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</si>
  <si>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</si>
  <si>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</si>
  <si>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</si>
  <si>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</si>
  <si>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</si>
  <si>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</si>
  <si>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</si>
  <si>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</si>
  <si>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</si>
  <si>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</si>
  <si>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</si>
  <si>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</si>
  <si>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</si>
  <si>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</si>
  <si>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</si>
  <si>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</si>
  <si>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</si>
  <si>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</si>
  <si>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</si>
  <si>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</si>
  <si>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</si>
  <si>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</si>
  <si>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</si>
  <si>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</si>
  <si>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</si>
  <si>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</si>
  <si>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</si>
  <si>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</si>
  <si>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</si>
  <si>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</si>
  <si>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</si>
  <si>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</si>
  <si>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</si>
  <si>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</si>
  <si>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</si>
  <si>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</si>
  <si>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</si>
  <si>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</si>
  <si>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</si>
  <si>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</si>
  <si>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</si>
  <si>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</si>
  <si>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</si>
  <si>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</si>
  <si>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</si>
  <si>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</si>
  <si>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</si>
  <si>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</si>
  <si>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</si>
  <si>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</si>
  <si>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</si>
  <si>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</si>
  <si>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</si>
  <si>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</si>
  <si>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</si>
  <si>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</si>
  <si>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</si>
  <si>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</si>
  <si>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</si>
  <si>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</si>
  <si>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</si>
  <si>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</si>
  <si>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</si>
  <si>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</si>
  <si>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</si>
  <si>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</si>
  <si>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</si>
  <si>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</si>
  <si>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</si>
  <si>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</si>
  <si>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</si>
  <si>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</si>
  <si>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</si>
  <si>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</si>
  <si>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</si>
  <si>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</si>
  <si>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</si>
  <si>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</si>
  <si>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</si>
  <si>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</si>
  <si>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</si>
  <si>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</si>
  <si>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</si>
  <si>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</si>
  <si>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</si>
  <si>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</si>
  <si>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</si>
  <si>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</si>
  <si>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</si>
  <si>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</si>
  <si>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</si>
  <si>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</si>
  <si>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</si>
  <si>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</si>
  <si>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</si>
  <si>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</si>
  <si>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</si>
  <si>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</si>
  <si>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</si>
  <si>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</si>
  <si>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</si>
  <si>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</si>
  <si>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</si>
  <si>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</si>
  <si>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</si>
  <si>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</si>
  <si>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</si>
  <si>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</si>
  <si>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</si>
  <si>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</si>
  <si>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</si>
  <si>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</si>
  <si>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</si>
  <si>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</si>
  <si>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</si>
  <si>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</si>
  <si>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</si>
  <si>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</si>
  <si>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</si>
  <si>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</si>
  <si>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</si>
  <si>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</si>
  <si>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</si>
  <si>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</si>
  <si>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</si>
  <si>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</si>
  <si>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</si>
  <si>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</si>
  <si>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</si>
  <si>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</si>
  <si>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</si>
  <si>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</si>
  <si>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</si>
  <si>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</si>
  <si>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</si>
  <si>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</si>
  <si>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</si>
  <si>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</si>
  <si>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</si>
  <si>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</si>
  <si>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</si>
  <si>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</si>
  <si>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</si>
  <si>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</si>
  <si>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</si>
  <si>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</si>
  <si>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</si>
  <si>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</si>
  <si>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</si>
  <si>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</si>
  <si>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</si>
  <si>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</si>
  <si>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</si>
  <si>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</si>
  <si>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</si>
  <si>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</si>
  <si>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</si>
  <si>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</si>
  <si>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</si>
  <si>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</si>
  <si>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</si>
  <si>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</si>
  <si>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</si>
  <si>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</si>
  <si>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</si>
  <si>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</si>
  <si>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</si>
  <si>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</si>
  <si>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</si>
  <si>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</si>
  <si>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</si>
  <si>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</si>
  <si>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</si>
  <si>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</si>
  <si>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</si>
  <si>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</si>
  <si>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</si>
  <si>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</si>
  <si>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</si>
  <si>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</si>
  <si>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</si>
  <si>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</si>
  <si>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</si>
  <si>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</si>
  <si>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</si>
  <si>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</si>
  <si>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</si>
  <si>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</si>
  <si>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</si>
  <si>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</si>
  <si>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</si>
  <si>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</si>
  <si>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</si>
  <si>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</si>
  <si>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</si>
  <si>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</si>
  <si>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</si>
  <si>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</si>
  <si>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</si>
  <si>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</si>
  <si>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</si>
  <si>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</si>
  <si>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</si>
  <si>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</si>
  <si>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</si>
  <si>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</si>
  <si>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</si>
  <si>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</si>
  <si>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</si>
  <si>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</si>
  <si>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</si>
  <si>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</si>
  <si>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</si>
  <si>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</si>
  <si>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</si>
  <si>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</si>
  <si>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</si>
  <si>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</si>
  <si>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</si>
  <si>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</si>
  <si>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</si>
  <si>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</si>
  <si>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</si>
  <si>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</si>
  <si>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</si>
  <si>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</si>
  <si>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</si>
  <si>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</si>
  <si>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</si>
  <si>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</si>
  <si>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</si>
  <si>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</si>
  <si>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</si>
  <si>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</si>
  <si>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</si>
  <si>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</si>
  <si>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</si>
  <si>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</si>
  <si>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</si>
  <si>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</si>
  <si>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</si>
  <si>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</si>
  <si>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</si>
  <si>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</si>
  <si>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</si>
  <si>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</si>
  <si>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</si>
  <si>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</si>
  <si>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</si>
  <si>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</si>
  <si>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</si>
  <si>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</si>
  <si>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</si>
  <si>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</si>
  <si>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</si>
  <si>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</si>
  <si>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</si>
  <si>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</si>
  <si>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</si>
  <si>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</si>
  <si>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</si>
  <si>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</si>
  <si>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</si>
  <si>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</si>
  <si>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</si>
  <si>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</si>
  <si>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</si>
  <si>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</si>
  <si>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</si>
  <si>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</si>
  <si>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</si>
  <si>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</si>
  <si>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</si>
  <si>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</si>
  <si>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</si>
  <si>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</si>
  <si>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</si>
  <si>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</si>
  <si>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</si>
  <si>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</si>
  <si>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</si>
  <si>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</si>
  <si>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</si>
  <si>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</si>
  <si>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</si>
  <si>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</si>
  <si>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</si>
  <si>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</si>
  <si>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</si>
  <si>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</si>
  <si>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</si>
  <si>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</si>
  <si>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</si>
  <si>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</si>
  <si>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</si>
  <si>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</si>
  <si>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</si>
  <si>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</si>
  <si>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</si>
  <si>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</si>
  <si>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</si>
  <si>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</si>
  <si>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</si>
  <si>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</si>
  <si>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</si>
  <si>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</si>
  <si>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</si>
  <si>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</si>
  <si>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</si>
  <si>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</si>
  <si>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</si>
  <si>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</si>
  <si>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</si>
  <si>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</si>
  <si>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</si>
  <si>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</si>
  <si>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</si>
  <si>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</si>
  <si>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</si>
  <si>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</si>
  <si>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</si>
  <si>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</si>
  <si>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</si>
  <si>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</si>
  <si>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</si>
  <si>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</si>
  <si>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</si>
  <si>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</si>
  <si>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</si>
  <si>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</si>
  <si>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</si>
  <si>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</si>
  <si>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</si>
  <si>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</si>
  <si>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</si>
  <si>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</si>
  <si>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</si>
  <si>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</si>
  <si>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</si>
  <si>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</si>
  <si>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</si>
  <si>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</si>
  <si>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</si>
  <si>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</si>
  <si>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</si>
  <si>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</si>
  <si>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</si>
  <si>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</si>
  <si>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</si>
  <si>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</si>
  <si>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</si>
  <si>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</si>
  <si>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</si>
  <si>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</si>
  <si>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</si>
  <si>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</si>
  <si>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</si>
  <si>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</si>
  <si>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</si>
  <si>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</si>
  <si>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</si>
  <si>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</si>
  <si>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</si>
  <si>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</si>
  <si>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</si>
  <si>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</si>
  <si>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</si>
  <si>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</si>
  <si>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</si>
  <si>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</si>
  <si>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</si>
  <si>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</si>
  <si>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</si>
  <si>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</si>
  <si>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</si>
  <si>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</si>
  <si>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</si>
  <si>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</si>
  <si>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</si>
  <si>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</si>
  <si>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</si>
  <si>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</si>
  <si>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</si>
  <si>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</si>
  <si>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</si>
  <si>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</si>
  <si>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</si>
  <si>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</si>
  <si>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</si>
  <si>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</si>
  <si>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</si>
  <si>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</si>
  <si>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</si>
  <si>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</si>
  <si>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</si>
  <si>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</si>
  <si>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</si>
  <si>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</si>
  <si>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</si>
  <si>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</si>
  <si>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</si>
  <si>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</si>
  <si>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</si>
  <si>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</si>
  <si>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</si>
  <si>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</si>
  <si>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</si>
  <si>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</si>
  <si>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</si>
  <si>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</si>
  <si>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</si>
  <si>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</si>
  <si>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</si>
  <si>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</si>
  <si>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</si>
  <si>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</si>
  <si>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</si>
  <si>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</si>
  <si>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</si>
  <si>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</si>
  <si>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</si>
  <si>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</si>
  <si>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</si>
  <si>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</si>
  <si>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</si>
  <si>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</si>
  <si>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</si>
  <si>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</si>
  <si>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</si>
  <si>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</si>
  <si>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</si>
  <si>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</si>
  <si>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</si>
  <si>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</si>
  <si>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</si>
  <si>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</si>
  <si>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</si>
  <si>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</si>
  <si>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</si>
  <si>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</si>
  <si>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</si>
  <si>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</si>
  <si>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</si>
  <si>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</si>
  <si>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</si>
  <si>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</si>
  <si>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</si>
  <si>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</si>
  <si>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</si>
  <si>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</si>
  <si>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</si>
  <si>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</si>
  <si>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</si>
  <si>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</si>
  <si>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</si>
  <si>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</si>
  <si>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</si>
  <si>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</si>
  <si>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</si>
  <si>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</si>
  <si>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</si>
  <si>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</si>
  <si>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</si>
  <si>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</si>
  <si>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</si>
  <si>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</si>
  <si>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</si>
  <si>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</si>
  <si>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</si>
  <si>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</si>
  <si>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</si>
  <si>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</si>
  <si>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</si>
  <si>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</si>
  <si>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</si>
  <si>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</si>
  <si>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</si>
  <si>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</si>
  <si>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</si>
  <si>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</si>
  <si>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</si>
  <si>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</si>
  <si>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</si>
  <si>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</si>
  <si>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</si>
  <si>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</si>
  <si>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</si>
  <si>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</si>
  <si>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</si>
  <si>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</si>
  <si>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</si>
  <si>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</si>
  <si>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</si>
  <si>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</si>
  <si>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</si>
  <si>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</si>
  <si>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</si>
  <si>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</si>
  <si>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</si>
  <si>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</si>
  <si>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</si>
  <si>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</si>
  <si>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</si>
  <si>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</si>
  <si>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</si>
  <si>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</si>
  <si>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</si>
  <si>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</si>
  <si>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</si>
  <si>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</si>
  <si>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</si>
  <si>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</si>
  <si>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</si>
  <si>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</si>
  <si>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</si>
  <si>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</si>
  <si>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</si>
  <si>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</si>
  <si>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</si>
  <si>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</si>
  <si>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</si>
  <si>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</si>
  <si>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</si>
  <si>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</si>
  <si>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</si>
  <si>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</si>
  <si>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</si>
  <si>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</si>
  <si>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</si>
  <si>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</si>
  <si>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</si>
  <si>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</si>
  <si>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</si>
  <si>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</si>
  <si>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</si>
  <si>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</si>
  <si>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</si>
  <si>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</si>
  <si>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</si>
  <si>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</si>
  <si>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</si>
  <si>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</si>
  <si>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</si>
  <si>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</si>
  <si>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</si>
  <si>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</si>
  <si>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</si>
  <si>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</si>
  <si>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</si>
  <si>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</si>
  <si>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</si>
  <si>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</si>
  <si>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</si>
  <si>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</si>
  <si>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</si>
  <si>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</si>
  <si>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</si>
  <si>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</si>
  <si>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</si>
  <si>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</si>
  <si>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</si>
  <si>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</si>
  <si>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</si>
  <si>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</si>
  <si>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</si>
  <si>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</si>
  <si>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</si>
  <si>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</si>
  <si>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</si>
  <si>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</si>
  <si>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</si>
  <si>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</si>
  <si>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</si>
  <si>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</si>
  <si>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</si>
  <si>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</si>
  <si>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</si>
  <si>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</si>
  <si>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</si>
  <si>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</si>
  <si>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</si>
  <si>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</si>
  <si>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</si>
  <si>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</si>
  <si>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</si>
  <si>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</si>
  <si>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</si>
  <si>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</si>
  <si>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</si>
  <si>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</si>
  <si>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</si>
  <si>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</si>
  <si>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</si>
  <si>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</si>
  <si>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</si>
  <si>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</si>
  <si>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</si>
  <si>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</si>
  <si>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</si>
  <si>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</si>
  <si>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</si>
  <si>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</si>
  <si>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</si>
  <si>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</si>
  <si>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</si>
  <si>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</si>
  <si>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</si>
  <si>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</si>
  <si>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</si>
  <si>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</si>
  <si>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</si>
  <si>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</si>
  <si>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</si>
  <si>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</si>
  <si>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</si>
  <si>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</si>
  <si>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</si>
  <si>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</si>
  <si>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</si>
  <si>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</si>
  <si>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</si>
  <si>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</si>
  <si>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</si>
  <si>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</si>
  <si>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</si>
  <si>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</si>
  <si>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</si>
  <si>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</si>
  <si>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</si>
  <si>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</si>
  <si>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</si>
  <si>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</si>
  <si>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</si>
  <si>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</si>
  <si>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</si>
  <si>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</si>
  <si>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</si>
  <si>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</si>
  <si>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</si>
  <si>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</si>
  <si>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</si>
  <si>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</si>
  <si>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</si>
  <si>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</si>
  <si>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</si>
  <si>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</si>
  <si>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</si>
  <si>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</si>
  <si>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</si>
  <si>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</si>
  <si>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</si>
  <si>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</si>
  <si>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</si>
  <si>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</si>
  <si>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</si>
  <si>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</si>
  <si>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</si>
  <si>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</si>
  <si>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</si>
  <si>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</si>
  <si>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</si>
  <si>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</si>
  <si>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</si>
  <si>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</si>
  <si>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</si>
  <si>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</si>
  <si>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</si>
  <si>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</si>
  <si>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</si>
  <si>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</si>
  <si>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</si>
  <si>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</si>
  <si>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</si>
  <si>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</si>
  <si>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</si>
  <si>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</si>
  <si>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</si>
  <si>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</si>
  <si>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</si>
  <si>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</si>
  <si>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</si>
  <si>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</si>
  <si>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</si>
  <si>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</si>
  <si>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</si>
  <si>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</si>
  <si>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</si>
  <si>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</si>
  <si>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</si>
  <si>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</si>
  <si>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</si>
  <si>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</si>
  <si>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</si>
  <si>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</si>
  <si>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</si>
  <si>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</si>
  <si>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</si>
  <si>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</si>
  <si>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</si>
  <si>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</si>
  <si>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</si>
  <si>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</si>
  <si>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</si>
  <si>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</si>
  <si>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</si>
  <si>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</si>
  <si>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</si>
  <si>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</si>
  <si>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</si>
  <si>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</si>
  <si>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</si>
  <si>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</si>
  <si>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</si>
  <si>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</si>
  <si>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</si>
  <si>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</si>
  <si>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</si>
  <si>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</si>
  <si>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</si>
  <si>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</si>
  <si>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</si>
  <si>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</si>
  <si>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</si>
  <si>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</si>
  <si>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</si>
  <si>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</si>
  <si>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</si>
  <si>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</si>
  <si>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</si>
  <si>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</si>
  <si>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</si>
  <si>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</si>
  <si>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</si>
  <si>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</si>
  <si>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</si>
  <si>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</si>
  <si>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</si>
  <si>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</si>
  <si>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</si>
  <si>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</si>
  <si>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</si>
  <si>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</si>
  <si>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</si>
  <si>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</si>
  <si>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</si>
  <si>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</si>
  <si>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</si>
  <si>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</si>
  <si>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</si>
  <si>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</si>
  <si>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</si>
  <si>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</si>
  <si>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</si>
  <si>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</si>
  <si>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</si>
  <si>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</si>
  <si>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</si>
  <si>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</si>
  <si>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</si>
  <si>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</si>
  <si>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</si>
  <si>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</si>
  <si>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</si>
  <si>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</si>
  <si>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</si>
  <si>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</si>
  <si>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</si>
  <si>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</si>
  <si>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</si>
  <si>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</si>
  <si>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</si>
  <si>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</si>
  <si>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</si>
  <si>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</si>
  <si>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</si>
  <si>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</si>
  <si>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</si>
  <si>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</si>
  <si>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</si>
  <si>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</si>
  <si>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</si>
  <si>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</si>
  <si>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</si>
  <si>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</si>
  <si>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</si>
  <si>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</si>
  <si>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</si>
  <si>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</si>
  <si>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</si>
  <si>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</si>
  <si>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</si>
  <si>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</si>
  <si>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</si>
  <si>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</si>
  <si>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</si>
  <si>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</si>
  <si>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</si>
  <si>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</si>
  <si>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</si>
  <si>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</si>
  <si>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</si>
  <si>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</si>
  <si>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</si>
  <si>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</si>
  <si>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</si>
  <si>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</si>
  <si>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</si>
  <si>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</si>
  <si>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</si>
  <si>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</si>
  <si>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</si>
  <si>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</si>
  <si>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</si>
  <si>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</si>
  <si>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</si>
  <si>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</si>
  <si>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</si>
  <si>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</si>
  <si>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</si>
  <si>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</si>
  <si>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</si>
  <si>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</si>
  <si>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</si>
  <si>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</si>
  <si>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</si>
  <si>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</si>
  <si>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</si>
  <si>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</si>
  <si>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</si>
  <si>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</si>
  <si>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</si>
  <si>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</si>
  <si>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</si>
  <si>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</si>
  <si>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</si>
  <si>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</si>
  <si>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</si>
  <si>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</si>
  <si>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</si>
  <si>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</si>
  <si>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</si>
  <si>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</si>
  <si>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</si>
  <si>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</si>
  <si>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</si>
  <si>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</si>
  <si>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</si>
  <si>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</si>
  <si>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</si>
  <si>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</si>
  <si>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</si>
  <si>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</si>
  <si>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</si>
  <si>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</si>
  <si>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</si>
  <si>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</si>
  <si>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</si>
  <si>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</si>
  <si>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</si>
  <si>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</si>
  <si>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</si>
  <si>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</si>
  <si>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</si>
  <si>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</si>
  <si>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</si>
  <si>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</si>
  <si>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</si>
  <si>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</si>
  <si>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</si>
  <si>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</si>
  <si>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</si>
  <si>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</si>
  <si>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</si>
  <si>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</si>
  <si>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</si>
  <si>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</si>
  <si>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</si>
  <si>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</si>
  <si>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</si>
  <si>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</si>
  <si>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</si>
  <si>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</si>
  <si>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</si>
  <si>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</si>
  <si>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</si>
  <si>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</si>
  <si>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</si>
  <si>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</si>
  <si>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</si>
  <si>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</si>
  <si>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</si>
  <si>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</si>
  <si>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</si>
  <si>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</si>
  <si>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</si>
  <si>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</si>
  <si>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</si>
  <si>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</si>
  <si>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</si>
  <si>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</si>
  <si>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</si>
  <si>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</si>
  <si>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</si>
  <si>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</si>
  <si>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</si>
  <si>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</si>
  <si>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</si>
  <si>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</si>
  <si>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</si>
  <si>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</si>
  <si>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</si>
  <si>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</si>
  <si>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</si>
  <si>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</si>
  <si>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</si>
  <si>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</si>
  <si>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</si>
  <si>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</si>
  <si>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</si>
  <si>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</si>
  <si>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</si>
  <si>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</si>
  <si>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</si>
  <si>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</si>
  <si>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</si>
  <si>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</si>
  <si>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</si>
  <si>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</si>
  <si>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</si>
  <si>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</si>
  <si>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</si>
  <si>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</si>
  <si>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</si>
  <si>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</si>
  <si>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</si>
  <si>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</si>
  <si>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</si>
  <si>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</si>
  <si>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</si>
  <si>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</si>
  <si>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</si>
  <si>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</si>
  <si>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</si>
  <si>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</si>
  <si>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</si>
  <si>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</si>
  <si>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</si>
  <si>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</si>
  <si>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</si>
  <si>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</si>
  <si>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</si>
  <si>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</si>
  <si>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</si>
  <si>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</si>
  <si>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</si>
  <si>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</si>
  <si>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</si>
  <si>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</si>
  <si>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</si>
  <si>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</si>
  <si>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</si>
  <si>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</si>
  <si>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</si>
  <si>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</si>
  <si>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</si>
  <si>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</si>
  <si>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</si>
  <si>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</si>
  <si>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</si>
  <si>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</si>
  <si>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</si>
  <si>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</si>
  <si>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</si>
  <si>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</si>
  <si>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</si>
  <si>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</si>
  <si>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</si>
  <si>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</si>
  <si>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</si>
  <si>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</si>
  <si>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</si>
  <si>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</si>
  <si>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</si>
  <si>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</si>
  <si>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</si>
  <si>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</si>
  <si>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</si>
  <si>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</si>
  <si>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</si>
  <si>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</si>
  <si>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</si>
  <si>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</si>
  <si>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</si>
  <si>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</si>
  <si>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</si>
  <si>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</si>
  <si>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</si>
  <si>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</si>
  <si>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</si>
  <si>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</si>
  <si>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</si>
  <si>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</si>
  <si>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</si>
  <si>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</si>
  <si>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</si>
  <si>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</si>
  <si>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</si>
  <si>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</si>
  <si>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</si>
  <si>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</si>
  <si>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</si>
  <si>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</si>
  <si>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</si>
  <si>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</si>
  <si>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</si>
  <si>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</si>
  <si>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</si>
  <si>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</si>
  <si>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</si>
  <si>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</si>
  <si>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</si>
  <si>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</si>
  <si>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</si>
  <si>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</si>
  <si>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</si>
  <si>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</si>
  <si>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</si>
  <si>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</si>
  <si>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</si>
  <si>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</si>
  <si>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</si>
  <si>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</si>
  <si>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</si>
  <si>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</si>
  <si>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</si>
  <si>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</si>
  <si>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</si>
  <si>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</si>
  <si>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</si>
  <si>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</si>
  <si>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</si>
  <si>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</si>
  <si>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</si>
  <si>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</si>
  <si>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</si>
  <si>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</si>
  <si>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</si>
  <si>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</si>
  <si>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</si>
  <si>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</si>
  <si>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</si>
  <si>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</si>
  <si>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</si>
  <si>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</si>
  <si>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</si>
  <si>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</si>
  <si>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</si>
  <si>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</si>
  <si>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</si>
  <si>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</si>
  <si>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</si>
  <si>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</si>
  <si>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</si>
  <si>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</si>
  <si>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</si>
  <si>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</si>
  <si>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</si>
  <si>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</si>
  <si>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</si>
  <si>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</si>
  <si>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</si>
  <si>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</si>
  <si>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</si>
  <si>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</si>
  <si>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</si>
  <si>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</si>
  <si>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</si>
  <si>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</si>
  <si>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</si>
  <si>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</si>
  <si>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</si>
  <si>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</si>
  <si>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</si>
  <si>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</si>
  <si>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</si>
  <si>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</si>
  <si>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</si>
  <si>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</si>
  <si>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</si>
  <si>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</si>
  <si>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</si>
  <si>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</si>
  <si>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</si>
  <si>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</si>
  <si>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</si>
  <si>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</si>
  <si>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</si>
  <si>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</si>
  <si>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</si>
  <si>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</si>
  <si>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</si>
  <si>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</si>
  <si>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</si>
  <si>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</si>
  <si>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</si>
  <si>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</si>
  <si>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</si>
  <si>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</si>
  <si>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</si>
  <si>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</si>
  <si>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</si>
  <si>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</si>
  <si>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</si>
  <si>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</si>
  <si>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</si>
  <si>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</si>
  <si>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</si>
  <si>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</si>
  <si>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</si>
  <si>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</si>
  <si>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</si>
  <si>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</si>
  <si>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</si>
  <si>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</si>
  <si>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</si>
  <si>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</si>
  <si>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</si>
  <si>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</si>
  <si>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</si>
  <si>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</si>
  <si>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</si>
  <si>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</si>
  <si>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</si>
  <si>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</si>
  <si>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</si>
  <si>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</si>
  <si>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</si>
  <si>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</si>
  <si>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</si>
  <si>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</si>
  <si>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</si>
  <si>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</si>
  <si>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</si>
  <si>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</si>
  <si>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</si>
  <si>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</si>
  <si>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</si>
  <si>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</si>
  <si>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</si>
  <si>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</si>
  <si>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</si>
  <si>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</si>
  <si>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</si>
  <si>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</si>
  <si>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</si>
  <si>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</si>
  <si>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</si>
  <si>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</si>
  <si>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</si>
  <si>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</si>
  <si>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</si>
  <si>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</si>
  <si>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</si>
  <si>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</si>
  <si>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</si>
  <si>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</si>
  <si>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</si>
  <si>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</si>
  <si>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</si>
  <si>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</si>
  <si>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</si>
  <si>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</si>
  <si>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</si>
  <si>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</si>
  <si>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</si>
  <si>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</si>
  <si>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</si>
  <si>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</si>
  <si>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</si>
  <si>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</si>
  <si>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</si>
  <si>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</si>
  <si>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</si>
  <si>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</si>
  <si>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</si>
  <si>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</si>
  <si>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</si>
  <si>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</si>
  <si>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</si>
  <si>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</si>
  <si>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</si>
  <si>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</si>
  <si>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</si>
  <si>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</si>
  <si>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</si>
  <si>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</si>
  <si>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</si>
  <si>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</si>
  <si>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</si>
  <si>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</si>
  <si>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</si>
  <si>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</si>
  <si>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</si>
  <si>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</si>
  <si>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</si>
  <si>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</si>
  <si>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</si>
  <si>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</si>
  <si>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</si>
  <si>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</si>
  <si>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</si>
  <si>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</si>
  <si>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</si>
  <si>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</si>
  <si>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</si>
  <si>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</si>
  <si>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</si>
  <si>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</si>
  <si>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</si>
  <si>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</si>
  <si>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</si>
  <si>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</si>
  <si>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</si>
  <si>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</si>
  <si>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</si>
  <si>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</si>
  <si>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</si>
  <si>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</si>
  <si>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</si>
  <si>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</si>
  <si>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</si>
  <si>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</si>
  <si>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</si>
  <si>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</si>
  <si>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</si>
  <si>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</si>
  <si>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</si>
  <si>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</si>
  <si>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</si>
  <si>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</si>
  <si>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</si>
  <si>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</si>
  <si>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</si>
  <si>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</si>
  <si>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</si>
  <si>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</si>
  <si>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</si>
  <si>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</si>
  <si>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</si>
  <si>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</si>
  <si>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</si>
  <si>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</si>
  <si>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</si>
  <si>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</si>
  <si>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</si>
  <si>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</si>
  <si>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</si>
  <si>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</si>
  <si>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</si>
  <si>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</si>
  <si>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</si>
  <si>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</si>
  <si>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</si>
  <si>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</si>
  <si>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</si>
  <si>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</si>
  <si>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</si>
  <si>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</si>
  <si>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</si>
  <si>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</si>
  <si>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</si>
  <si>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</si>
  <si>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</si>
  <si>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</si>
  <si>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</si>
  <si>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</si>
  <si>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</si>
  <si>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</si>
  <si>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</si>
  <si>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</si>
  <si>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</si>
  <si>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</si>
  <si>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</si>
  <si>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</si>
  <si>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</si>
  <si>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</si>
  <si>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</si>
  <si>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</si>
  <si>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</si>
  <si>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</si>
  <si>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</si>
  <si>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</si>
  <si>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</si>
  <si>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</si>
  <si>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</si>
  <si>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</si>
  <si>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</si>
  <si>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</si>
  <si>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</si>
  <si>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</si>
  <si>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</si>
  <si>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</si>
  <si>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</si>
  <si>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</si>
  <si>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</si>
  <si>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</si>
  <si>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</si>
  <si>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</si>
  <si>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</si>
  <si>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</si>
  <si>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</si>
  <si>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</si>
  <si>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</si>
  <si>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</si>
  <si>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</si>
  <si>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</si>
  <si>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</si>
  <si>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</si>
  <si>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</si>
  <si>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</si>
  <si>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</si>
  <si>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</si>
  <si>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</si>
  <si>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</si>
  <si>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</si>
  <si>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</si>
  <si>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</si>
  <si>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</si>
  <si>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</si>
  <si>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</si>
  <si>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</si>
  <si>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</si>
  <si>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</si>
  <si>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</si>
  <si>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</si>
  <si>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</si>
  <si>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</si>
  <si>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</si>
  <si>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</si>
  <si>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</si>
  <si>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</si>
  <si>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</si>
  <si>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</si>
  <si>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</si>
  <si>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</si>
  <si>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</si>
  <si>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</si>
  <si>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</si>
  <si>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</si>
  <si>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</si>
  <si>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</si>
  <si>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</si>
  <si>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</si>
  <si>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</si>
  <si>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</si>
  <si>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</si>
  <si>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</si>
  <si>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</si>
  <si>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</si>
  <si>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</si>
  <si>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</si>
  <si>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</si>
  <si>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</si>
  <si>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</si>
  <si>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</si>
  <si>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</si>
  <si>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</si>
  <si>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</si>
  <si>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</si>
  <si>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</si>
  <si>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</si>
  <si>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</si>
  <si>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</si>
  <si>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</si>
  <si>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</si>
  <si>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</si>
  <si>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</si>
  <si>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</si>
  <si>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</si>
  <si>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</si>
  <si>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</si>
  <si>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</si>
  <si>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</si>
  <si>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</si>
  <si>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</si>
  <si>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</si>
  <si>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</si>
  <si>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</si>
  <si>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</si>
  <si>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</si>
  <si>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</si>
  <si>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</si>
  <si>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</si>
  <si>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</si>
  <si>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</si>
  <si>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</si>
  <si>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</si>
  <si>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</si>
  <si>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</si>
  <si>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</si>
  <si>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</si>
  <si>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</si>
  <si>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</si>
  <si>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</si>
  <si>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</si>
  <si>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</si>
  <si>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</si>
  <si>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</si>
  <si>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</si>
  <si>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</si>
  <si>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</si>
  <si>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</si>
  <si>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</si>
  <si>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</si>
  <si>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</si>
  <si>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</si>
  <si>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</si>
  <si>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</si>
  <si>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</si>
  <si>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</si>
  <si>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</si>
  <si>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</si>
  <si>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</si>
  <si>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</si>
  <si>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</si>
  <si>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</si>
  <si>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</si>
  <si>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</si>
  <si>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</si>
  <si>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</si>
  <si>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</si>
  <si>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</si>
  <si>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</si>
  <si>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</si>
  <si>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</si>
  <si>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</si>
  <si>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</si>
  <si>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</si>
  <si>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</si>
  <si>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</si>
  <si>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</si>
  <si>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</si>
  <si>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</si>
  <si>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</si>
  <si>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</si>
  <si>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</si>
  <si>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</si>
  <si>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</si>
  <si>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</si>
  <si>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</si>
  <si>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</si>
  <si>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</si>
  <si>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</si>
  <si>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</si>
  <si>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</si>
  <si>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</si>
  <si>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</si>
  <si>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</si>
  <si>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</si>
  <si>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</si>
  <si>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</si>
  <si>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</si>
  <si>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</si>
  <si>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</si>
  <si>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</si>
  <si>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</si>
  <si>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</si>
  <si>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</si>
  <si>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</si>
  <si>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</si>
  <si>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</si>
  <si>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</si>
  <si>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</si>
  <si>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</si>
  <si>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</si>
  <si>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</si>
  <si>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</si>
  <si>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</si>
  <si>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</si>
  <si>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</si>
  <si>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</si>
  <si>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</si>
  <si>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</si>
  <si>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</si>
  <si>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</si>
  <si>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</si>
  <si>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</si>
  <si>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</si>
  <si>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</si>
  <si>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</si>
  <si>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</si>
  <si>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</si>
  <si>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</si>
  <si>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</si>
  <si>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</si>
  <si>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</si>
  <si>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</si>
  <si>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</si>
  <si>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</si>
  <si>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</si>
  <si>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</si>
  <si>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</si>
  <si>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</si>
  <si>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</si>
  <si>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</si>
  <si>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</si>
  <si>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</si>
  <si>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</si>
  <si>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</si>
  <si>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</si>
  <si>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</si>
  <si>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</si>
  <si>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</si>
  <si>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</si>
  <si>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</si>
  <si>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</si>
  <si>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</si>
  <si>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</si>
  <si>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</si>
  <si>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</si>
  <si>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</si>
  <si>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</si>
  <si>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</si>
  <si>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</si>
  <si>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</si>
  <si>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</si>
  <si>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</si>
  <si>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</si>
  <si>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</si>
  <si>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</si>
  <si>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</si>
  <si>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</si>
  <si>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</si>
  <si>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</si>
  <si>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</si>
  <si>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</si>
  <si>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</si>
  <si>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</si>
  <si>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</si>
  <si>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</si>
  <si>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</si>
  <si>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</si>
  <si>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</si>
  <si>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</si>
  <si>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</si>
  <si>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</si>
  <si>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</si>
  <si>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</si>
  <si>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</si>
  <si>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</si>
  <si>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</si>
  <si>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</si>
  <si>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</si>
  <si>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</si>
  <si>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</si>
  <si>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</si>
  <si>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</si>
  <si>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</si>
  <si>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</si>
  <si>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</si>
  <si>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</si>
  <si>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</si>
  <si>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</si>
  <si>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</si>
  <si>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</si>
  <si>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</si>
  <si>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</si>
  <si>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</si>
  <si>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</si>
  <si>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</si>
  <si>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</si>
  <si>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</si>
  <si>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</si>
  <si>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</si>
  <si>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</si>
  <si>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</si>
  <si>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</si>
  <si>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</si>
  <si>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</si>
  <si>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</si>
  <si>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</si>
  <si>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</si>
  <si>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</si>
  <si>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</si>
  <si>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</si>
  <si>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</si>
  <si>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</si>
  <si>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</si>
  <si>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</si>
  <si>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</si>
  <si>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</si>
  <si>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</si>
  <si>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</si>
  <si>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</si>
  <si>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</si>
  <si>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</si>
  <si>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</si>
  <si>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</si>
  <si>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</si>
  <si>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</si>
  <si>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</si>
  <si>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</si>
  <si>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</si>
  <si>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</si>
  <si>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</si>
  <si>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</si>
  <si>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</si>
  <si>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</si>
  <si>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</si>
  <si>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</si>
  <si>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</si>
  <si>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</si>
  <si>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</si>
  <si>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</si>
  <si>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</si>
  <si>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</si>
  <si>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</si>
  <si>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</si>
  <si>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</si>
  <si>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</si>
  <si>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</si>
  <si>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</si>
  <si>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</si>
  <si>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</si>
  <si>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</si>
  <si>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</si>
  <si>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</si>
  <si>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</si>
  <si>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</si>
  <si>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</si>
  <si>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</si>
  <si>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</si>
  <si>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</si>
  <si>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</si>
  <si>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</si>
  <si>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</si>
  <si>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</si>
  <si>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</si>
  <si>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</si>
  <si>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</si>
  <si>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</si>
  <si>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</si>
  <si>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</si>
  <si>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</si>
  <si>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</si>
  <si>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</si>
  <si>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</si>
  <si>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</si>
  <si>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</si>
  <si>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</si>
  <si>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</si>
  <si>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</si>
  <si>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</si>
  <si>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</si>
  <si>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</si>
  <si>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</si>
  <si>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</si>
  <si>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</si>
  <si>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</si>
  <si>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</si>
  <si>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</si>
  <si>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</si>
  <si>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</si>
  <si>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</si>
  <si>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</si>
  <si>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</si>
  <si>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</si>
  <si>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</si>
  <si>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</si>
  <si>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</si>
  <si>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</si>
  <si>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</si>
  <si>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</si>
  <si>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</si>
  <si>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</si>
  <si>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</si>
  <si>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</si>
  <si>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</si>
  <si>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</si>
  <si>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</si>
  <si>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</si>
  <si>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</si>
  <si>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</si>
  <si>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</si>
  <si>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</si>
  <si>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</si>
  <si>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</si>
  <si>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</si>
  <si>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</si>
  <si>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</si>
  <si>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</si>
  <si>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</si>
  <si>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</si>
  <si>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</si>
  <si>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</si>
  <si>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</si>
  <si>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</si>
  <si>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</si>
  <si>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</si>
  <si>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</si>
  <si>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</si>
  <si>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</si>
  <si>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</si>
  <si>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</si>
  <si>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</si>
  <si>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</si>
  <si>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</si>
  <si>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</si>
  <si>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</si>
  <si>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</si>
  <si>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</si>
  <si>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</si>
  <si>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</si>
  <si>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</si>
  <si>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</si>
  <si>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</si>
  <si>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</si>
  <si>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</si>
  <si>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</si>
  <si>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</si>
  <si>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</si>
  <si>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</si>
  <si>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</si>
  <si>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</si>
  <si>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</si>
  <si>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</si>
  <si>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</si>
  <si>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</si>
  <si>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</si>
  <si>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</si>
  <si>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</si>
  <si>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</si>
  <si>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</si>
  <si>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</si>
  <si>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</si>
  <si>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</si>
  <si>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</si>
  <si>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</si>
  <si>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</si>
  <si>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</si>
  <si>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</si>
  <si>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</si>
  <si>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</si>
  <si>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</si>
  <si>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</si>
  <si>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</si>
  <si>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</si>
  <si>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</si>
  <si>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</si>
  <si>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</si>
  <si>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</si>
  <si>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</si>
  <si>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</si>
  <si>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</si>
  <si>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</si>
  <si>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</si>
  <si>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</si>
  <si>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</si>
  <si>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</si>
  <si>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</si>
  <si>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</si>
  <si>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</si>
  <si>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</si>
  <si>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</si>
  <si>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</si>
  <si>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</si>
  <si>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</si>
  <si>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</si>
  <si>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</si>
  <si>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</si>
  <si>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</si>
  <si>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</si>
  <si>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</si>
  <si>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</si>
  <si>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</si>
  <si>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</si>
  <si>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</si>
  <si>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</si>
  <si>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</si>
  <si>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</si>
  <si>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</si>
  <si>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</si>
  <si>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</si>
  <si>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</si>
  <si>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</si>
  <si>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</si>
  <si>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</si>
  <si>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</si>
  <si>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</si>
  <si>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</si>
  <si>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</si>
  <si>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</si>
  <si>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</si>
  <si>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</si>
  <si>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</si>
  <si>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</si>
  <si>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</si>
  <si>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</si>
  <si>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</si>
  <si>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</si>
  <si>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</si>
  <si>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</si>
  <si>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</si>
  <si>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</si>
  <si>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</si>
  <si>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</si>
  <si>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</si>
  <si>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</si>
  <si>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</si>
  <si>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</si>
  <si>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</si>
  <si>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</si>
  <si>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</si>
  <si>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</si>
  <si>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</si>
  <si>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</si>
  <si>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</si>
  <si>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</si>
  <si>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</si>
  <si>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</si>
  <si>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</si>
  <si>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</si>
  <si>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</si>
  <si>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</si>
  <si>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</si>
  <si>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</si>
  <si>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</si>
  <si>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</si>
  <si>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</si>
  <si>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</si>
  <si>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</si>
  <si>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</si>
  <si>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</si>
  <si>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</si>
  <si>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</si>
  <si>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</si>
  <si>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</si>
  <si>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</si>
  <si>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</si>
  <si>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</si>
  <si>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</si>
  <si>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</si>
  <si>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</si>
  <si>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</si>
  <si>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</si>
  <si>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</si>
  <si>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</si>
  <si>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</si>
  <si>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</si>
  <si>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</si>
  <si>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</si>
  <si>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</si>
  <si>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</si>
  <si>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</si>
  <si>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</si>
  <si>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</si>
  <si>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</si>
  <si>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</si>
  <si>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</si>
  <si>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</si>
  <si>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</si>
  <si>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</si>
  <si>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</si>
  <si>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</si>
  <si>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</si>
  <si>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</si>
  <si>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</si>
  <si>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</si>
  <si>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</si>
  <si>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</si>
  <si>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</si>
  <si>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</si>
  <si>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</si>
  <si>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</si>
  <si>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</si>
  <si>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</si>
  <si>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</si>
  <si>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</si>
  <si>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</si>
  <si>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</si>
  <si>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</si>
  <si>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</si>
  <si>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</si>
  <si>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</si>
  <si>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</si>
  <si>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</si>
  <si>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</si>
  <si>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</si>
  <si>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</si>
  <si>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</si>
  <si>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</si>
  <si>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</si>
  <si>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</si>
  <si>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</si>
  <si>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</si>
  <si>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</si>
  <si>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</si>
  <si>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</si>
  <si>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</si>
  <si>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</si>
  <si>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</si>
  <si>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</si>
  <si>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</si>
  <si>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</si>
  <si>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</si>
  <si>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</si>
  <si>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</si>
  <si>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</si>
  <si>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</si>
  <si>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</si>
  <si>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</si>
  <si>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</si>
  <si>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</si>
  <si>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</si>
  <si>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</si>
  <si>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</si>
  <si>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</si>
  <si>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</si>
  <si>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</si>
  <si>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</si>
  <si>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</si>
  <si>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</si>
  <si>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</si>
  <si>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</si>
  <si>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</si>
  <si>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</si>
  <si>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</si>
  <si>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</si>
  <si>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</si>
  <si>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</si>
  <si>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</si>
  <si>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</si>
  <si>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</si>
  <si>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</si>
  <si>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</si>
  <si>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</si>
  <si>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</si>
  <si>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</si>
  <si>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</si>
  <si>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</si>
  <si>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</si>
  <si>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</si>
  <si>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</si>
  <si>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</si>
  <si>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</si>
  <si>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</si>
  <si>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</si>
  <si>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</si>
  <si>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</si>
  <si>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</si>
  <si>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</si>
  <si>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</si>
  <si>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</si>
  <si>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</si>
  <si>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</si>
  <si>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</si>
  <si>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</si>
  <si>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</si>
  <si>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</si>
  <si>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</si>
  <si>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</si>
  <si>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</si>
  <si>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</si>
  <si>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</si>
  <si>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</si>
  <si>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</si>
  <si>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</si>
  <si>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</si>
  <si>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</si>
  <si>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</si>
  <si>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</si>
  <si>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</si>
  <si>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</si>
  <si>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</si>
  <si>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</si>
  <si>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</si>
  <si>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</si>
  <si>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</si>
  <si>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</si>
  <si>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</si>
  <si>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</si>
  <si>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</si>
  <si>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</si>
  <si>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</si>
  <si>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</si>
  <si>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</si>
  <si>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</si>
  <si>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</si>
  <si>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</si>
  <si>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</si>
  <si>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</si>
  <si>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</si>
  <si>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</si>
  <si>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</si>
  <si>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</si>
  <si>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</si>
  <si>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</si>
  <si>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</si>
  <si>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</si>
  <si>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</si>
  <si>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</si>
  <si>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</si>
  <si>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</si>
  <si>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</si>
  <si>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</si>
  <si>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</si>
  <si>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</si>
  <si>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</si>
  <si>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</si>
  <si>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</si>
  <si>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</si>
  <si>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</si>
  <si>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</si>
  <si>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</si>
  <si>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</si>
  <si>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</si>
  <si>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</si>
  <si>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</si>
  <si>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</si>
  <si>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</si>
  <si>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</si>
  <si>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</si>
  <si>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</si>
  <si>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</si>
  <si>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</si>
  <si>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</si>
  <si>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</si>
  <si>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</si>
  <si>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</si>
  <si>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</si>
  <si>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</si>
  <si>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</si>
  <si>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</si>
  <si>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</si>
  <si>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</si>
  <si>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</si>
  <si>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</si>
  <si>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</si>
  <si>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</si>
  <si>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</si>
  <si>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</si>
  <si>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</si>
  <si>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</si>
  <si>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</si>
  <si>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</si>
  <si>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</si>
  <si>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</si>
  <si>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</si>
  <si>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</si>
  <si>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</si>
  <si>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</si>
  <si>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</si>
  <si>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</si>
  <si>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</si>
  <si>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</si>
  <si>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</si>
  <si>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</si>
  <si>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</si>
  <si>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</si>
  <si>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</si>
  <si>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</si>
  <si>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</si>
  <si>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</si>
  <si>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</si>
  <si>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</si>
  <si>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</si>
  <si>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</si>
  <si>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</si>
  <si>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</si>
  <si>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</si>
  <si>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</si>
  <si>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</si>
  <si>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</si>
  <si>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</si>
  <si>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</si>
  <si>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</si>
  <si>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</si>
  <si>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</si>
  <si>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</si>
  <si>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</si>
  <si>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</si>
  <si>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</si>
  <si>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</si>
  <si>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</si>
  <si>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</si>
  <si>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</si>
  <si>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</si>
  <si>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</si>
  <si>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</si>
  <si>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</si>
  <si>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</si>
  <si>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</si>
  <si>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</si>
  <si>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</si>
  <si>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</si>
  <si>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</si>
  <si>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</si>
  <si>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</si>
  <si>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</si>
  <si>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</si>
  <si>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</si>
  <si>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</si>
  <si>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</si>
  <si>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</si>
  <si>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</si>
  <si>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</si>
  <si>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</si>
  <si>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</si>
  <si>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</si>
  <si>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</si>
  <si>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</si>
  <si>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</si>
  <si>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</si>
  <si>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</si>
  <si>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</si>
  <si>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</si>
  <si>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</si>
  <si>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</si>
  <si>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</si>
  <si>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</si>
  <si>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</si>
  <si>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</si>
  <si>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</si>
  <si>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</si>
  <si>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</si>
  <si>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</si>
  <si>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</si>
  <si>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</si>
  <si>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</si>
  <si>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</si>
  <si>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</si>
  <si>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</si>
  <si>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</si>
  <si>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</si>
  <si>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</si>
  <si>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</si>
  <si>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</si>
  <si>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</si>
  <si>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</si>
  <si>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</si>
  <si>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</si>
  <si>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</si>
  <si>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</si>
  <si>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</si>
  <si>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</si>
  <si>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</si>
  <si>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</si>
  <si>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</si>
  <si>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</si>
  <si>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</si>
  <si>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</si>
  <si>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</si>
  <si>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</si>
  <si>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</si>
  <si>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</si>
  <si>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</si>
  <si>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</si>
  <si>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</si>
  <si>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</si>
  <si>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</si>
  <si>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</si>
  <si>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</si>
  <si>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</si>
  <si>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</si>
  <si>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</si>
  <si>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</si>
  <si>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</si>
  <si>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</si>
  <si>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</si>
  <si>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</si>
  <si>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</si>
  <si>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</si>
  <si>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</si>
  <si>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</si>
  <si>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</si>
  <si>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</si>
  <si>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</si>
  <si>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</si>
  <si>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</si>
  <si>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</si>
  <si>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</si>
  <si>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</si>
  <si>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</si>
  <si>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</si>
  <si>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</si>
  <si>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</si>
  <si>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</si>
  <si>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</si>
  <si>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</si>
  <si>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</si>
  <si>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</si>
  <si>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</si>
  <si>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</si>
  <si>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</si>
  <si>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</si>
  <si>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</si>
  <si>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</si>
  <si>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</si>
  <si>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</si>
  <si>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</si>
  <si>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</si>
  <si>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</si>
  <si>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</si>
  <si>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</si>
  <si>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</si>
  <si>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</si>
  <si>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</si>
  <si>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</si>
  <si>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</si>
  <si>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</si>
  <si>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</si>
  <si>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</si>
  <si>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</si>
  <si>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</si>
  <si>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</si>
  <si>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</si>
  <si>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</si>
  <si>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</si>
  <si>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</si>
  <si>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</si>
  <si>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</si>
  <si>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</si>
  <si>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</si>
  <si>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</si>
  <si>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</si>
  <si>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</si>
  <si>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</si>
  <si>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</si>
  <si>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</si>
  <si>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</si>
  <si>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</si>
  <si>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</si>
  <si>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</si>
  <si>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</si>
  <si>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</si>
  <si>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</si>
  <si>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</si>
  <si>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</si>
  <si>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</si>
  <si>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</si>
  <si>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</si>
  <si>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</si>
  <si>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</si>
  <si>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</si>
  <si>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</si>
  <si>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</si>
  <si>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</si>
  <si>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</si>
  <si>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</si>
  <si>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</si>
  <si>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</si>
  <si>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</si>
  <si>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</si>
  <si>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</si>
  <si>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</si>
  <si>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</si>
  <si>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</si>
  <si>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</si>
  <si>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</si>
  <si>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</si>
  <si>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</si>
  <si>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</si>
  <si>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</si>
  <si>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</si>
  <si>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</si>
  <si>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</si>
  <si>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</si>
  <si>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</si>
  <si>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</si>
  <si>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</si>
  <si>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</si>
  <si>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</si>
  <si>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</si>
  <si>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</si>
  <si>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</si>
  <si>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</si>
  <si>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</si>
  <si>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</si>
  <si>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</si>
  <si>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</si>
  <si>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</si>
  <si>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</si>
  <si>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</si>
  <si>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</si>
  <si>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</si>
  <si>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</si>
  <si>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</si>
  <si>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</si>
  <si>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</si>
  <si>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</si>
  <si>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</si>
  <si>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</si>
  <si>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</si>
  <si>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</si>
  <si>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</si>
  <si>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</si>
  <si>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</si>
  <si>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</si>
  <si>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</si>
  <si>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</si>
  <si>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</si>
  <si>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</si>
  <si>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</si>
  <si>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</si>
  <si>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</si>
  <si>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</si>
  <si>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</si>
  <si>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</si>
  <si>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</si>
  <si>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</si>
  <si>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</si>
  <si>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</si>
  <si>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</si>
  <si>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</si>
  <si>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</si>
  <si>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</si>
  <si>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</si>
  <si>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</si>
  <si>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</si>
  <si>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</si>
  <si>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</si>
  <si>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</si>
  <si>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</si>
  <si>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</si>
  <si>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</si>
  <si>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</si>
  <si>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</si>
  <si>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</si>
  <si>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</si>
  <si>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</si>
  <si>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</si>
  <si>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</si>
  <si>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</si>
  <si>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</si>
  <si>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</si>
  <si>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</si>
  <si>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</si>
  <si>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</si>
  <si>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</si>
  <si>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</si>
  <si>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</si>
  <si>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</si>
  <si>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</si>
  <si>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</si>
  <si>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</si>
  <si>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</si>
  <si>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</si>
  <si>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</si>
  <si>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</si>
  <si>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</si>
  <si>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</si>
  <si>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</si>
  <si>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</si>
  <si>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</si>
  <si>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</si>
  <si>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</si>
  <si>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</si>
  <si>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</si>
  <si>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</si>
  <si>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</si>
  <si>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</si>
  <si>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</si>
  <si>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</si>
  <si>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</si>
  <si>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</si>
  <si>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</si>
  <si>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</si>
  <si>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</si>
  <si>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</si>
  <si>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</si>
  <si>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</si>
  <si>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</si>
  <si>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</si>
  <si>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</si>
  <si>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</si>
  <si>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</si>
  <si>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</si>
  <si>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</si>
  <si>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</si>
  <si>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</si>
  <si>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</si>
  <si>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</si>
  <si>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</si>
  <si>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</si>
  <si>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</si>
  <si>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</si>
  <si>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</si>
  <si>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</si>
  <si>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</si>
  <si>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</si>
  <si>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</si>
  <si>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</si>
  <si>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</si>
  <si>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</si>
  <si>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</si>
  <si>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</si>
  <si>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</si>
  <si>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</si>
  <si>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</si>
  <si>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</si>
  <si>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</si>
  <si>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</si>
  <si>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</si>
  <si>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</si>
  <si>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</si>
  <si>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</si>
  <si>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</si>
  <si>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</si>
  <si>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</si>
  <si>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</si>
  <si>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</si>
  <si>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</si>
  <si>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</si>
  <si>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</si>
  <si>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</si>
  <si>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</si>
  <si>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</si>
  <si>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</si>
  <si>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</si>
  <si>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</si>
  <si>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</si>
  <si>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</si>
  <si>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</si>
  <si>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</si>
  <si>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</si>
  <si>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</si>
  <si>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</si>
  <si>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</si>
  <si>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</si>
  <si>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</si>
  <si>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</si>
  <si>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</si>
  <si>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</si>
  <si>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</si>
  <si>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</si>
  <si>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</si>
  <si>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</si>
  <si>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</si>
  <si>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</si>
  <si>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</si>
  <si>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</si>
  <si>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</si>
  <si>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</si>
  <si>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</si>
  <si>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</si>
  <si>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</si>
  <si>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</si>
  <si>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</si>
  <si>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</si>
  <si>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</si>
  <si>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</si>
  <si>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</si>
  <si>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</si>
  <si>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</si>
  <si>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</si>
  <si>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</si>
  <si>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</si>
  <si>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</si>
  <si>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</si>
  <si>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</si>
  <si>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</si>
  <si>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</si>
  <si>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</si>
  <si>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</si>
  <si>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</si>
  <si>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</si>
  <si>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</si>
  <si>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</si>
  <si>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</si>
  <si>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</si>
  <si>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</si>
  <si>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</si>
  <si>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</si>
  <si>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</si>
  <si>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</si>
  <si>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</si>
  <si>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</si>
  <si>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</si>
  <si>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</si>
  <si>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</si>
  <si>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</si>
  <si>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</si>
  <si>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</si>
  <si>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</si>
  <si>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</si>
  <si>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</si>
  <si>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</si>
  <si>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</si>
  <si>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</si>
  <si>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</si>
  <si>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</si>
  <si>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</si>
  <si>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</si>
  <si>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</si>
  <si>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</si>
  <si>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</si>
  <si>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</si>
  <si>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</si>
  <si>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</si>
  <si>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</si>
  <si>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</si>
  <si>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</si>
  <si>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</si>
  <si>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</si>
  <si>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</si>
  <si>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</si>
  <si>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</si>
  <si>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</si>
  <si>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</si>
  <si>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</si>
  <si>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</si>
  <si>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</si>
  <si>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</si>
  <si>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</si>
  <si>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</si>
  <si>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</si>
  <si>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</si>
  <si>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</si>
  <si>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</si>
  <si>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</si>
  <si>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</si>
  <si>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</si>
  <si>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</si>
  <si>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</si>
  <si>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</si>
  <si>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</si>
  <si>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</si>
  <si>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</si>
  <si>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</si>
  <si>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</si>
  <si>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</si>
  <si>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</si>
  <si>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</si>
  <si>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</si>
  <si>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</si>
  <si>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</si>
  <si>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</si>
  <si>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</si>
  <si>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</si>
  <si>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</si>
  <si>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</si>
  <si>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</si>
  <si>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</si>
  <si>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</si>
  <si>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</si>
  <si>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</si>
  <si>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</si>
  <si>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</si>
  <si>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</si>
  <si>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</si>
  <si>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</si>
  <si>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</si>
  <si>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</si>
  <si>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</si>
  <si>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</si>
  <si>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</si>
  <si>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</si>
  <si>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</si>
  <si>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</si>
  <si>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</si>
  <si>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</si>
  <si>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</si>
  <si>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</si>
  <si>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</si>
  <si>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</si>
  <si>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</si>
  <si>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</si>
  <si>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</si>
  <si>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</si>
  <si>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</si>
  <si>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</si>
  <si>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</si>
  <si>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</si>
  <si>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</si>
  <si>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</si>
  <si>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</si>
  <si>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</si>
  <si>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</si>
  <si>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</si>
  <si>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</si>
  <si>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</si>
  <si>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</si>
  <si>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</si>
  <si>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</si>
  <si>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</si>
  <si>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</si>
  <si>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</si>
  <si>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</si>
  <si>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</si>
  <si>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</si>
  <si>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</si>
  <si>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</si>
  <si>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</si>
  <si>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</si>
  <si>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</si>
  <si>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</si>
  <si>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</si>
  <si>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</si>
  <si>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</si>
  <si>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</si>
  <si>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</si>
  <si>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</si>
  <si>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</si>
  <si>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</si>
  <si>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</si>
  <si>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</si>
  <si>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</si>
  <si>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</si>
  <si>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</si>
  <si>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</si>
  <si>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</si>
  <si>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</si>
  <si>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</si>
  <si>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</si>
  <si>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</si>
  <si>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</si>
  <si>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</si>
  <si>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</si>
  <si>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</si>
  <si>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</si>
  <si>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</si>
  <si>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</si>
  <si>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</si>
  <si>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</si>
  <si>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</si>
  <si>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</si>
  <si>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</si>
  <si>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</si>
  <si>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</si>
  <si>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</si>
  <si>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</si>
  <si>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</si>
  <si>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</si>
  <si>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</si>
  <si>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</si>
  <si>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</si>
  <si>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</si>
  <si>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</si>
  <si>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</si>
  <si>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</si>
  <si>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</si>
  <si>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</si>
  <si>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</si>
  <si>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</si>
  <si>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</si>
  <si>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</si>
  <si>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</si>
  <si>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</si>
  <si>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</si>
  <si>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</si>
  <si>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</si>
  <si>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</si>
  <si>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</si>
  <si>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</si>
  <si>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</si>
  <si>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</si>
  <si>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</si>
  <si>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</si>
  <si>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</si>
  <si>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</si>
  <si>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</si>
  <si>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</si>
  <si>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</si>
  <si>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</si>
  <si>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</si>
  <si>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</si>
  <si>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</si>
  <si>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</si>
  <si>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</si>
  <si>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</si>
  <si>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</si>
  <si>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</si>
  <si>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</si>
  <si>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</si>
  <si>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</si>
  <si>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</si>
  <si>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</si>
  <si>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</si>
  <si>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</si>
  <si>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</si>
  <si>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</si>
  <si>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</si>
  <si>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</si>
  <si>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</si>
  <si>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</si>
  <si>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</si>
  <si>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</si>
  <si>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</si>
  <si>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</si>
  <si>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</si>
  <si>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</si>
  <si>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</si>
  <si>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</si>
  <si>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</si>
  <si>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</si>
  <si>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</si>
  <si>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</si>
  <si>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</si>
  <si>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</si>
  <si>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</si>
  <si>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</si>
  <si>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</si>
  <si>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</si>
  <si>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</si>
  <si>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</si>
  <si>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</si>
  <si>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</si>
  <si>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</si>
  <si>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</si>
  <si>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</si>
  <si>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</si>
  <si>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</si>
  <si>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</si>
  <si>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</si>
  <si>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</si>
  <si>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</si>
  <si>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</si>
  <si>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</si>
  <si>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</si>
  <si>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</si>
  <si>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</si>
  <si>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</si>
  <si>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</si>
  <si>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</si>
  <si>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</si>
  <si>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</si>
  <si>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</si>
  <si>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</si>
  <si>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</si>
  <si>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</si>
  <si>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</si>
  <si>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</si>
  <si>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</si>
  <si>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</si>
  <si>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</si>
  <si>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</si>
  <si>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</si>
  <si>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</si>
  <si>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</si>
  <si>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</si>
  <si>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</si>
  <si>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</si>
  <si>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</si>
  <si>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</si>
  <si>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</si>
  <si>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</si>
  <si>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</si>
  <si>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</si>
  <si>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</si>
  <si>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</si>
  <si>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</si>
  <si>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</si>
  <si>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</si>
  <si>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</si>
  <si>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</si>
  <si>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</si>
  <si>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</si>
  <si>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</si>
  <si>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</si>
  <si>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</si>
  <si>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</si>
  <si>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</si>
  <si>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</si>
  <si>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</si>
  <si>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</si>
  <si>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</si>
  <si>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</si>
  <si>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</si>
  <si>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</si>
  <si>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</si>
  <si>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</si>
  <si>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</si>
  <si>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</si>
  <si>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</si>
  <si>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</si>
  <si>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</si>
  <si>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</si>
  <si>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</si>
  <si>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</si>
  <si>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</si>
  <si>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</si>
  <si>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</si>
  <si>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</si>
  <si>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</si>
  <si>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</si>
  <si>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</si>
  <si>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</si>
  <si>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</si>
  <si>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</si>
  <si>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</si>
  <si>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</si>
  <si>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</si>
  <si>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</si>
  <si>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</si>
  <si>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</si>
  <si>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</si>
  <si>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</si>
  <si>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</si>
  <si>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</si>
  <si>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</si>
  <si>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</si>
  <si>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</si>
  <si>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</si>
  <si>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</si>
  <si>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</si>
  <si>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</si>
  <si>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</si>
  <si>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</si>
  <si>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</si>
  <si>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</si>
  <si>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</si>
  <si>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</si>
  <si>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</si>
  <si>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</si>
  <si>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</si>
  <si>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</si>
  <si>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</si>
  <si>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</si>
  <si>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</si>
  <si>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</si>
  <si>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</si>
  <si>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</si>
  <si>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</si>
  <si>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</si>
  <si>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</si>
  <si>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</si>
  <si>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</si>
  <si>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</si>
  <si>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</si>
  <si>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</si>
  <si>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</si>
  <si>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</si>
  <si>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</si>
  <si>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</si>
  <si>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</si>
  <si>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</si>
  <si>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</si>
  <si>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</si>
  <si>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</si>
  <si>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</si>
  <si>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</si>
  <si>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</si>
  <si>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</si>
  <si>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</si>
  <si>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</si>
  <si>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</si>
  <si>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</si>
  <si>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</si>
  <si>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</si>
  <si>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</si>
  <si>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</si>
  <si>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</si>
  <si>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</si>
  <si>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</si>
  <si>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</si>
  <si>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</si>
  <si>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</si>
  <si>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</si>
  <si>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</si>
  <si>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</si>
  <si>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</si>
  <si>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</si>
  <si>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</si>
  <si>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</si>
  <si>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</si>
  <si>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</si>
  <si>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</si>
  <si>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</si>
  <si>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</si>
  <si>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</si>
  <si>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</si>
  <si>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</si>
  <si>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</si>
  <si>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</si>
  <si>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</si>
  <si>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</si>
  <si>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</si>
  <si>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</si>
  <si>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</si>
  <si>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</si>
  <si>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</si>
  <si>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</si>
  <si>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</si>
  <si>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</si>
  <si>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</si>
  <si>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</si>
  <si>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</si>
  <si>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</si>
  <si>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</si>
  <si>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</si>
  <si>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</si>
  <si>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</si>
  <si>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</si>
  <si>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</si>
  <si>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</si>
  <si>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</si>
  <si>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</si>
  <si>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</si>
  <si>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</si>
  <si>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</si>
  <si>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</si>
  <si>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</si>
  <si>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</si>
  <si>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</si>
  <si>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</si>
  <si>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</si>
  <si>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</si>
  <si>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</si>
  <si>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</si>
  <si>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</si>
  <si>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</si>
  <si>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</si>
  <si>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</si>
  <si>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</si>
  <si>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</si>
  <si>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</si>
  <si>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</si>
  <si>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</si>
  <si>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</si>
  <si>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</si>
  <si>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</si>
  <si>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</si>
  <si>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</si>
  <si>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</si>
  <si>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</si>
  <si>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</si>
  <si>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</si>
  <si>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</si>
  <si>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</si>
  <si>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</si>
  <si>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</si>
  <si>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</si>
  <si>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</si>
  <si>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</si>
  <si>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</si>
  <si>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</si>
  <si>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</si>
  <si>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</si>
  <si>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</si>
  <si>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</si>
  <si>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</si>
  <si>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</si>
  <si>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</si>
  <si>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</si>
  <si>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</si>
  <si>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</si>
  <si>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</si>
  <si>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</si>
  <si>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</si>
  <si>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</si>
  <si>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</si>
  <si>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</si>
  <si>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</si>
  <si>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</si>
  <si>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</si>
  <si>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</si>
  <si>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</si>
  <si>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</si>
  <si>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</si>
  <si>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</si>
  <si>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</si>
  <si>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</si>
  <si>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</si>
  <si>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</si>
  <si>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</si>
  <si>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</si>
  <si>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</si>
  <si>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</si>
  <si>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</si>
  <si>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</si>
  <si>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</si>
  <si>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</si>
  <si>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</si>
  <si>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</si>
  <si>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</si>
  <si>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</si>
  <si>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</si>
  <si>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</si>
  <si>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</si>
  <si>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</si>
  <si>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</si>
  <si>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</si>
  <si>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</si>
  <si>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</si>
  <si>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</si>
  <si>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</si>
  <si>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</si>
  <si>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</si>
  <si>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</si>
  <si>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</si>
  <si>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</si>
  <si>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</si>
  <si>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</si>
  <si>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</si>
  <si>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</si>
  <si>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</si>
  <si>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</si>
  <si>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</si>
  <si>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</si>
  <si>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</si>
  <si>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</si>
  <si>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</si>
  <si>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</si>
  <si>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</si>
  <si>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</si>
  <si>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</si>
  <si>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</si>
  <si>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</si>
  <si>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</si>
  <si>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</si>
  <si>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</si>
  <si>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</si>
  <si>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</si>
  <si>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</si>
  <si>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</si>
  <si>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</si>
  <si>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</si>
  <si>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</si>
  <si>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</si>
  <si>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</si>
  <si>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</si>
  <si>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</si>
  <si>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</si>
  <si>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</si>
  <si>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</si>
  <si>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</si>
  <si>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</si>
  <si>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</si>
  <si>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</si>
  <si>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</si>
  <si>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</si>
  <si>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</si>
  <si>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</si>
  <si>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</si>
  <si>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</si>
  <si>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</si>
  <si>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</si>
  <si>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</si>
  <si>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</si>
  <si>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</si>
  <si>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</si>
  <si>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</si>
  <si>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</si>
  <si>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</si>
  <si>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</si>
  <si>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</si>
  <si>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</si>
  <si>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</si>
  <si>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</si>
  <si>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</si>
  <si>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</si>
  <si>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</si>
  <si>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</si>
  <si>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</si>
  <si>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</si>
  <si>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</si>
  <si>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</si>
  <si>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</si>
  <si>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</si>
  <si>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</si>
  <si>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</si>
  <si>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</si>
  <si>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</si>
  <si>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</si>
  <si>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</si>
  <si>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</si>
  <si>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</si>
  <si>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</si>
  <si>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</si>
  <si>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</si>
  <si>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</si>
  <si>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</si>
  <si>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</si>
  <si>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</si>
  <si>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</si>
  <si>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</si>
  <si>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</si>
  <si>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</si>
  <si>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</si>
  <si>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</si>
  <si>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</si>
  <si>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</si>
  <si>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</si>
  <si>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</si>
  <si>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</si>
  <si>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</si>
  <si>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</si>
  <si>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</si>
  <si>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</si>
  <si>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</si>
  <si>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</si>
  <si>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</si>
  <si>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</si>
  <si>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</si>
  <si>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</si>
  <si>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</si>
  <si>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</si>
  <si>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</si>
  <si>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</si>
  <si>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</si>
  <si>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</si>
  <si>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</si>
  <si>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</si>
  <si>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</si>
  <si>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</si>
  <si>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</si>
  <si>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</si>
  <si>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</si>
  <si>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</si>
  <si>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</si>
  <si>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</si>
  <si>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</si>
  <si>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</si>
  <si>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</si>
  <si>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</si>
  <si>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</si>
  <si>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</si>
  <si>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</si>
  <si>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</si>
  <si>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</si>
  <si>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</si>
  <si>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</si>
  <si>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</si>
  <si>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</si>
  <si>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</si>
  <si>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</si>
  <si>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</si>
  <si>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</si>
  <si>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</si>
  <si>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</si>
  <si>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</si>
  <si>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</si>
  <si>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</si>
  <si>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</si>
  <si>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</si>
  <si>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</si>
  <si>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</si>
  <si>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</si>
  <si>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</si>
  <si>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</si>
  <si>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</si>
  <si>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</si>
  <si>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</si>
  <si>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</si>
  <si>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</si>
  <si>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</si>
  <si>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</si>
  <si>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</si>
  <si>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</si>
  <si>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</si>
  <si>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</si>
  <si>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</si>
  <si>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</si>
  <si>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</si>
  <si>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</si>
  <si>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</si>
  <si>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</si>
  <si>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</si>
  <si>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</si>
  <si>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</si>
  <si>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</si>
  <si>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</si>
  <si>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</si>
  <si>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</si>
  <si>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</si>
  <si>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</si>
  <si>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</si>
  <si>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</si>
  <si>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</si>
  <si>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</si>
  <si>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</si>
  <si>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</si>
  <si>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</si>
  <si>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</si>
  <si>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</si>
  <si>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</si>
  <si>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</si>
  <si>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</si>
  <si>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</si>
  <si>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</si>
  <si>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</si>
  <si>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</si>
  <si>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</si>
  <si>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</si>
  <si>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</si>
  <si>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</si>
  <si>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</si>
  <si>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</si>
  <si>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</si>
  <si>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</si>
  <si>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</si>
  <si>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</si>
  <si>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</si>
  <si>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</si>
  <si>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</si>
  <si>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</si>
  <si>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</si>
  <si>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</si>
  <si>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</si>
  <si>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</si>
  <si>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</si>
  <si>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</si>
  <si>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</si>
  <si>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</si>
  <si>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</si>
  <si>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</si>
  <si>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</si>
  <si>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</si>
  <si>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</si>
  <si>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</si>
  <si>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</si>
  <si>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</si>
  <si>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</si>
  <si>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</si>
  <si>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</si>
  <si>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</si>
  <si>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</si>
  <si>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</si>
  <si>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</si>
  <si>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</si>
  <si>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</si>
  <si>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</si>
  <si>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</si>
  <si>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</si>
  <si>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</si>
  <si>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</si>
  <si>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</si>
  <si>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</si>
  <si>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</si>
  <si>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</si>
  <si>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</si>
  <si>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</si>
  <si>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</si>
  <si>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</si>
  <si>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</si>
  <si>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</si>
  <si>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</si>
  <si>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</si>
  <si>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</si>
  <si>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</si>
  <si>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</si>
  <si>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</si>
  <si>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</si>
  <si>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</si>
  <si>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</si>
  <si>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</si>
  <si>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</si>
  <si>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</si>
  <si>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</si>
  <si>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</si>
  <si>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</si>
  <si>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</si>
  <si>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</si>
  <si>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</si>
  <si>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</si>
  <si>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</si>
  <si>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</si>
  <si>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</si>
  <si>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</si>
  <si>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</si>
  <si>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</si>
  <si>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</si>
  <si>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</si>
  <si>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</si>
  <si>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</si>
  <si>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</si>
  <si>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</si>
  <si>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</si>
  <si>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</si>
  <si>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</si>
  <si>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</si>
  <si>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</si>
  <si>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</si>
  <si>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</si>
  <si>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</si>
  <si>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</si>
  <si>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</si>
  <si>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</si>
  <si>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</si>
  <si>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</si>
  <si>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</si>
  <si>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</si>
  <si>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</si>
  <si>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</si>
  <si>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</si>
  <si>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</si>
  <si>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</si>
  <si>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</si>
  <si>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</si>
  <si>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</si>
  <si>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</si>
  <si>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</si>
  <si>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</si>
  <si>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</si>
  <si>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</si>
  <si>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</si>
  <si>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</si>
  <si>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</si>
  <si>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</si>
  <si>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</si>
  <si>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</si>
  <si>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</si>
  <si>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</si>
  <si>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</si>
  <si>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</si>
  <si>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</si>
  <si>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</si>
  <si>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</si>
  <si>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</si>
  <si>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</si>
  <si>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</si>
  <si>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</si>
  <si>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</si>
  <si>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</si>
  <si>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</si>
  <si>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</si>
  <si>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</si>
  <si>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</si>
  <si>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</si>
  <si>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</si>
  <si>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</si>
  <si>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</si>
  <si>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</si>
  <si>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</si>
  <si>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</si>
  <si>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</si>
  <si>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</si>
  <si>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</si>
  <si>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</si>
  <si>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</si>
  <si>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</si>
  <si>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</si>
  <si>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</si>
  <si>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</si>
  <si>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</si>
  <si>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</si>
  <si>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</si>
  <si>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</si>
  <si>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</si>
  <si>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</si>
  <si>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</si>
  <si>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</si>
  <si>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</si>
  <si>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</si>
  <si>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</si>
  <si>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</si>
  <si>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</si>
  <si>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</si>
  <si>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</si>
  <si>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</si>
  <si>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</si>
  <si>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</si>
  <si>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</si>
  <si>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</si>
  <si>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</si>
  <si>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</si>
  <si>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</si>
  <si>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</si>
  <si>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</si>
  <si>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</si>
  <si>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</si>
  <si>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</si>
  <si>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</si>
  <si>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</si>
  <si>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</si>
  <si>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</si>
  <si>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</si>
  <si>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</si>
  <si>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</si>
  <si>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</si>
  <si>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</si>
  <si>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</si>
  <si>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</si>
  <si>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</si>
  <si>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</si>
  <si>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</si>
  <si>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</si>
  <si>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</si>
  <si>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</si>
  <si>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</si>
  <si>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</si>
  <si>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</si>
  <si>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</si>
  <si>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</si>
  <si>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</si>
  <si>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</si>
  <si>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</si>
  <si>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</si>
  <si>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</si>
  <si>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</si>
  <si>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</si>
  <si>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</si>
  <si>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</si>
  <si>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</si>
  <si>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</si>
  <si>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</si>
  <si>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</si>
  <si>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</si>
  <si>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</si>
  <si>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</si>
  <si>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</si>
  <si>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</si>
  <si>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</si>
  <si>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</si>
  <si>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</si>
  <si>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</si>
  <si>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</si>
  <si>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</si>
  <si>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</si>
  <si>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</si>
  <si>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</si>
  <si>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</si>
  <si>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</si>
  <si>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</si>
  <si>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</si>
  <si>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</si>
  <si>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</si>
  <si>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</si>
  <si>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</si>
  <si>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</si>
  <si>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</si>
  <si>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</si>
  <si>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</si>
  <si>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</si>
  <si>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</si>
  <si>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</si>
  <si>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</si>
  <si>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</si>
  <si>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</si>
  <si>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</si>
  <si>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</si>
  <si>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</si>
  <si>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</si>
  <si>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</si>
  <si>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</si>
  <si>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</si>
  <si>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</si>
  <si>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</si>
  <si>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</si>
  <si>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</si>
  <si>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</si>
  <si>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</si>
  <si>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</si>
  <si>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</si>
  <si>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</si>
  <si>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</si>
  <si>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</si>
  <si>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</si>
  <si>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</si>
  <si>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</si>
  <si>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</si>
  <si>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</si>
  <si>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</si>
  <si>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</si>
  <si>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</si>
  <si>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</si>
  <si>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</si>
  <si>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</si>
  <si>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</si>
  <si>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</si>
  <si>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</si>
  <si>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</si>
  <si>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</si>
  <si>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</si>
  <si>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</si>
  <si>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</si>
  <si>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</si>
  <si>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</si>
  <si>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</si>
  <si>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</si>
  <si>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</si>
  <si>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</si>
  <si>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</si>
  <si>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</si>
  <si>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</si>
  <si>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</si>
  <si>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</si>
  <si>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</si>
  <si>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</si>
  <si>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</si>
  <si>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</si>
  <si>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</si>
  <si>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</si>
  <si>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</si>
  <si>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</si>
  <si>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</si>
  <si>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</si>
  <si>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</si>
  <si>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</si>
  <si>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</si>
  <si>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</si>
  <si>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</si>
  <si>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</si>
  <si>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</si>
  <si>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</si>
  <si>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</si>
  <si>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</si>
  <si>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</si>
  <si>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</si>
  <si>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</si>
  <si>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</si>
  <si>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</si>
  <si>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</si>
  <si>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</si>
  <si>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</si>
  <si>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</si>
  <si>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</si>
  <si>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</si>
  <si>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</si>
  <si>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</si>
  <si>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</si>
  <si>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</si>
  <si>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</si>
  <si>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</si>
  <si>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</si>
  <si>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</si>
  <si>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</si>
  <si>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</si>
  <si>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</si>
  <si>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</si>
  <si>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</si>
  <si>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</si>
  <si>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</si>
  <si>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</si>
  <si>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</si>
  <si>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</si>
  <si>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</si>
  <si>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</si>
  <si>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</si>
  <si>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</si>
  <si>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</si>
  <si>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</si>
  <si>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</si>
  <si>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</si>
  <si>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</si>
  <si>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</si>
  <si>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</si>
  <si>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</si>
  <si>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</si>
  <si>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</si>
  <si>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</si>
  <si>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</si>
  <si>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</si>
  <si>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</si>
  <si>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</si>
  <si>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</si>
  <si>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</si>
  <si>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</si>
  <si>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</si>
  <si>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</si>
  <si>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</si>
  <si>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</si>
  <si>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</si>
  <si>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</si>
  <si>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</si>
  <si>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</si>
  <si>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</si>
  <si>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</si>
  <si>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</si>
  <si>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</si>
  <si>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</si>
  <si>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</si>
  <si>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</si>
  <si>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</si>
  <si>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</si>
  <si>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</si>
  <si>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</si>
  <si>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</si>
  <si>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</si>
  <si>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</si>
  <si>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</si>
  <si>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</si>
  <si>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</si>
  <si>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</si>
  <si>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</si>
  <si>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</si>
  <si>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</si>
  <si>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</si>
  <si>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</si>
  <si>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</si>
  <si>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</si>
  <si>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</si>
  <si>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</si>
  <si>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</si>
  <si>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</si>
  <si>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</si>
  <si>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</si>
  <si>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</si>
  <si>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</si>
  <si>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</si>
  <si>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</si>
  <si>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</si>
  <si>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</si>
  <si>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</si>
  <si>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</si>
  <si>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</si>
  <si>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</si>
  <si>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</si>
  <si>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</si>
  <si>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</si>
  <si>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</si>
  <si>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</si>
  <si>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</si>
  <si>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</si>
  <si>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</si>
  <si>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</si>
  <si>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</si>
  <si>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</si>
  <si>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</si>
  <si>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</si>
  <si>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</si>
  <si>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</si>
  <si>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</si>
  <si>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</si>
  <si>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</si>
  <si>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</si>
  <si>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</si>
  <si>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</si>
  <si>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</si>
  <si>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</si>
  <si>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</si>
  <si>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</si>
  <si>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</si>
  <si>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</si>
  <si>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</si>
  <si>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</si>
  <si>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</si>
  <si>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</si>
  <si>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</si>
  <si>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</si>
  <si>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</si>
  <si>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</si>
  <si>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</si>
  <si>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</si>
  <si>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</si>
  <si>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</si>
  <si>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</si>
  <si>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</si>
  <si>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</si>
  <si>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</si>
  <si>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</si>
  <si>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</si>
  <si>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</si>
  <si>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</si>
  <si>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</si>
  <si>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</si>
  <si>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</si>
  <si>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</si>
  <si>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</si>
  <si>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</si>
  <si>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</si>
  <si>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</si>
  <si>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</si>
  <si>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</si>
  <si>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</si>
  <si>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</si>
  <si>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</si>
  <si>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</si>
  <si>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</si>
  <si>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</si>
  <si>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</si>
  <si>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</si>
  <si>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</si>
  <si>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</si>
  <si>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</si>
  <si>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</si>
  <si>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</si>
  <si>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</si>
  <si>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</si>
  <si>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</si>
  <si>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</si>
  <si>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</si>
  <si>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</si>
  <si>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</si>
  <si>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</si>
  <si>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</si>
  <si>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</si>
  <si>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</si>
  <si>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</si>
  <si>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</si>
  <si>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</si>
  <si>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</si>
  <si>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</si>
  <si>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</si>
  <si>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</si>
  <si>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</si>
  <si>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</si>
  <si>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</si>
  <si>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</si>
  <si>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</si>
  <si>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</si>
  <si>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</si>
  <si>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</si>
  <si>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</si>
  <si>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</si>
  <si>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</si>
  <si>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</si>
  <si>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</si>
  <si>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</si>
  <si>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</si>
  <si>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</si>
  <si>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</si>
  <si>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</si>
  <si>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</si>
  <si>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</si>
  <si>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</si>
  <si>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</si>
  <si>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</si>
  <si>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</si>
  <si>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</si>
  <si>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</si>
  <si>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</si>
  <si>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</si>
  <si>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</si>
  <si>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</si>
  <si>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</si>
  <si>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</si>
  <si>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</si>
  <si>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</si>
  <si>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</si>
  <si>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</si>
  <si>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</si>
  <si>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</si>
  <si>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</si>
  <si>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</si>
  <si>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</si>
  <si>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</si>
  <si>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</si>
  <si>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</si>
  <si>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</si>
  <si>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</si>
  <si>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</si>
  <si>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</si>
  <si>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</si>
  <si>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</si>
  <si>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</si>
  <si>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</si>
  <si>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</si>
  <si>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</si>
  <si>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</si>
  <si>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</si>
  <si>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</si>
  <si>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</si>
  <si>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</si>
  <si>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</si>
  <si>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</si>
  <si>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</si>
  <si>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</si>
  <si>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</si>
  <si>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</si>
  <si>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</si>
  <si>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</si>
  <si>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</si>
  <si>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</si>
  <si>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</si>
  <si>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</si>
  <si>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</si>
  <si>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</si>
  <si>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</si>
  <si>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</si>
  <si>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</si>
  <si>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</si>
  <si>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</si>
  <si>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</si>
  <si>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</si>
  <si>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</si>
  <si>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</si>
  <si>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</si>
  <si>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</si>
  <si>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</si>
  <si>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</si>
  <si>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</si>
  <si>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</si>
  <si>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</si>
  <si>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</si>
  <si>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</si>
  <si>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</si>
  <si>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</si>
  <si>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</si>
  <si>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</si>
  <si>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</si>
  <si>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</si>
  <si>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</si>
  <si>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</si>
  <si>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</si>
  <si>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</si>
  <si>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</si>
  <si>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</si>
  <si>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</si>
  <si>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</si>
  <si>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</si>
  <si>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</si>
  <si>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</si>
  <si>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</si>
  <si>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</si>
  <si>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</si>
  <si>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</si>
  <si>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</si>
  <si>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</si>
  <si>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</si>
  <si>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</si>
  <si>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</si>
  <si>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</si>
  <si>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</si>
  <si>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</si>
  <si>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</si>
  <si>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</si>
  <si>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</si>
  <si>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</si>
  <si>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</si>
  <si>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</si>
  <si>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</si>
  <si>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</si>
  <si>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</si>
  <si>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</si>
  <si>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</si>
  <si>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</si>
  <si>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</si>
  <si>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</si>
  <si>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</si>
  <si>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</si>
  <si>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</si>
  <si>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</si>
  <si>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</si>
  <si>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</si>
  <si>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</si>
  <si>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</si>
  <si>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</si>
  <si>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</si>
  <si>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</si>
  <si>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</si>
  <si>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</si>
  <si>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</si>
  <si>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</si>
  <si>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</si>
  <si>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</si>
  <si>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</si>
  <si>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</si>
  <si>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</si>
  <si>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</si>
  <si>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</si>
  <si>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</si>
  <si>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</si>
  <si>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</si>
  <si>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</si>
  <si>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</si>
  <si>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</si>
  <si>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</si>
  <si>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</si>
  <si>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</si>
  <si>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</si>
  <si>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</si>
  <si>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</si>
  <si>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</si>
  <si>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</si>
  <si>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</si>
  <si>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</si>
  <si>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</si>
  <si>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</si>
  <si>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</si>
  <si>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</si>
  <si>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</si>
  <si>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</si>
  <si>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</si>
  <si>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</si>
  <si>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</si>
  <si>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</si>
  <si>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</si>
  <si>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</si>
  <si>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</si>
  <si>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</si>
  <si>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</si>
  <si>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</si>
  <si>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</si>
  <si>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</si>
  <si>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</si>
  <si>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</si>
  <si>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</si>
  <si>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</si>
  <si>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</si>
  <si>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</si>
  <si>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</si>
  <si>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</si>
  <si>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</si>
  <si>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</si>
  <si>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</si>
  <si>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</si>
  <si>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</si>
  <si>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</si>
  <si>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</si>
  <si>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</si>
  <si>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</si>
  <si>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</si>
  <si>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</si>
  <si>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</si>
  <si>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</si>
  <si>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</si>
  <si>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</si>
  <si>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</si>
  <si>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</si>
  <si>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</si>
  <si>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</si>
  <si>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</si>
  <si>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</si>
  <si>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</si>
  <si>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</si>
  <si>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</si>
  <si>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</si>
  <si>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</si>
  <si>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</si>
  <si>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</si>
  <si>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</si>
  <si>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</si>
  <si>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</si>
  <si>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</si>
  <si>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</si>
  <si>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</si>
  <si>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</si>
  <si>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</si>
  <si>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</si>
  <si>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</si>
  <si>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</si>
  <si>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</si>
  <si>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</si>
  <si>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</si>
  <si>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</si>
  <si>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</si>
  <si>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</si>
  <si>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</si>
  <si>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</si>
  <si>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</si>
  <si>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</si>
  <si>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</si>
  <si>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</si>
  <si>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</si>
  <si>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</si>
  <si>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</si>
  <si>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</si>
  <si>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</si>
  <si>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</si>
  <si>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</si>
  <si>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</si>
  <si>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</si>
  <si>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</si>
  <si>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</si>
  <si>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</si>
  <si>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</si>
  <si>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</si>
  <si>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</si>
  <si>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</si>
  <si>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</si>
  <si>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</si>
  <si>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</si>
  <si>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</si>
  <si>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</si>
  <si>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</si>
  <si>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</si>
  <si>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</si>
  <si>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</si>
  <si>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</si>
  <si>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</si>
  <si>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</si>
  <si>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</si>
  <si>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</si>
  <si>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</si>
  <si>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</si>
  <si>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</si>
  <si>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</si>
  <si>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</si>
  <si>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</si>
  <si>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</si>
  <si>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</si>
  <si>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</si>
  <si>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</si>
  <si>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</si>
  <si>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</si>
  <si>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</si>
  <si>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</si>
  <si>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</si>
  <si>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</si>
  <si>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</si>
  <si>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</si>
  <si>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</si>
  <si>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</si>
  <si>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</si>
  <si>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</si>
  <si>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</si>
  <si>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</si>
  <si>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</si>
  <si>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</si>
  <si>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</si>
  <si>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</si>
  <si>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</si>
  <si>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</si>
  <si>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</si>
  <si>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</si>
  <si>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</si>
  <si>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</si>
  <si>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</si>
  <si>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</si>
  <si>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</si>
  <si>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</si>
  <si>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</si>
  <si>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</si>
  <si>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</si>
  <si>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</si>
  <si>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</si>
  <si>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</si>
  <si>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</si>
  <si>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</si>
  <si>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</si>
  <si>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</si>
  <si>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</si>
  <si>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</si>
  <si>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</si>
  <si>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</si>
  <si>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</si>
  <si>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</si>
  <si>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</si>
  <si>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</si>
  <si>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</si>
  <si>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</si>
  <si>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</si>
  <si>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</si>
  <si>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</si>
  <si>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</si>
  <si>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</si>
  <si>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</si>
  <si>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</si>
  <si>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</si>
  <si>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</si>
  <si>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</si>
  <si>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</si>
  <si>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</si>
  <si>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</si>
  <si>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</si>
  <si>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</si>
  <si>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</si>
  <si>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</si>
  <si>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</si>
  <si>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</si>
  <si>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</si>
  <si>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</si>
  <si>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</si>
  <si>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</si>
  <si>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</si>
  <si>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</si>
  <si>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</si>
  <si>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</si>
  <si>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</si>
  <si>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</si>
  <si>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</si>
  <si>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</si>
  <si>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</si>
  <si>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</si>
  <si>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</si>
  <si>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</si>
  <si>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</si>
  <si>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</si>
  <si>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</si>
  <si>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</si>
  <si>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</si>
  <si>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</si>
  <si>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</si>
  <si>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</si>
  <si>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</si>
  <si>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</si>
  <si>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</si>
  <si>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</si>
  <si>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</si>
  <si>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</si>
  <si>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</si>
  <si>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</si>
  <si>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</si>
  <si>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</si>
  <si>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</si>
  <si>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</si>
  <si>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</si>
  <si>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</si>
  <si>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</si>
  <si>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</si>
  <si>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</si>
  <si>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</si>
  <si>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</si>
  <si>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</si>
  <si>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</si>
  <si>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</si>
  <si>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</si>
  <si>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</si>
  <si>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</si>
  <si>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</si>
  <si>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</si>
  <si>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</si>
  <si>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</si>
  <si>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</si>
  <si>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</si>
  <si>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</si>
  <si>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</si>
  <si>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</si>
  <si>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</si>
  <si>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</si>
  <si>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</si>
  <si>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</si>
  <si>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</si>
  <si>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</si>
  <si>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</si>
  <si>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</si>
  <si>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</si>
  <si>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</si>
  <si>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</si>
  <si>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</si>
  <si>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</si>
  <si>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</si>
  <si>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</si>
  <si>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</si>
  <si>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</si>
  <si>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</si>
  <si>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</si>
  <si>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</si>
  <si>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</si>
  <si>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</si>
  <si>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</si>
  <si>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</si>
  <si>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</si>
  <si>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</si>
  <si>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</si>
  <si>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</si>
  <si>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</si>
  <si>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</si>
  <si>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</si>
  <si>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</si>
  <si>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</si>
  <si>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</si>
  <si>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</si>
  <si>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</si>
  <si>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</si>
  <si>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</si>
  <si>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</si>
  <si>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</si>
  <si>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</si>
  <si>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</si>
  <si>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</si>
  <si>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</si>
  <si>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</si>
  <si>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</si>
  <si>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</si>
  <si>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</si>
  <si>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</si>
  <si>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</si>
  <si>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</si>
  <si>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</si>
  <si>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</si>
  <si>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</si>
  <si>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</si>
  <si>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</si>
  <si>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</si>
  <si>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</si>
  <si>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</si>
  <si>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</si>
  <si>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</si>
  <si>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</si>
  <si>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</si>
  <si>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</si>
  <si>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</si>
  <si>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</si>
  <si>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</si>
  <si>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</si>
  <si>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</si>
  <si>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</si>
  <si>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</si>
  <si>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</si>
  <si>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</si>
  <si>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</si>
  <si>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</si>
  <si>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</si>
  <si>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</si>
  <si>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</si>
  <si>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</si>
  <si>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</si>
  <si>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</si>
  <si>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</si>
  <si>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</si>
  <si>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</si>
  <si>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</si>
  <si>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</si>
  <si>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</si>
  <si>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</si>
  <si>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</si>
  <si>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</si>
  <si>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</si>
  <si>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</si>
  <si>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</si>
  <si>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</si>
  <si>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</si>
  <si>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</si>
  <si>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</si>
  <si>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</si>
  <si>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</si>
  <si>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</si>
  <si>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</si>
  <si>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</si>
  <si>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</si>
  <si>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</si>
  <si>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</si>
  <si>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</si>
  <si>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</si>
  <si>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</si>
  <si>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</si>
  <si>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</si>
  <si>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</si>
  <si>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</si>
  <si>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</si>
  <si>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</si>
  <si>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</si>
  <si>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</si>
  <si>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</si>
  <si>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</si>
  <si>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</si>
  <si>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</si>
  <si>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</si>
  <si>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</si>
  <si>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</si>
  <si>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</si>
  <si>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</si>
  <si>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</si>
  <si>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</si>
  <si>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</si>
  <si>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</si>
  <si>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</si>
  <si>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</si>
  <si>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</si>
  <si>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</si>
  <si>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</si>
  <si>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</si>
  <si>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</si>
  <si>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</si>
  <si>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</si>
  <si>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</si>
  <si>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</si>
  <si>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</si>
  <si>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</si>
  <si>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</si>
  <si>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</si>
  <si>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</si>
  <si>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</si>
  <si>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</si>
  <si>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</si>
  <si>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</si>
  <si>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</si>
  <si>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</si>
  <si>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</si>
  <si>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</si>
  <si>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</si>
  <si>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</si>
  <si>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</si>
  <si>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</si>
  <si>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</si>
  <si>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</si>
  <si>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</si>
  <si>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</si>
  <si>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</si>
  <si>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</si>
  <si>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</si>
  <si>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</si>
  <si>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</si>
  <si>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</si>
  <si>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</si>
  <si>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</si>
  <si>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</si>
  <si>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</si>
  <si>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</si>
  <si>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</si>
  <si>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</si>
  <si>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</si>
  <si>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</si>
  <si>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</si>
  <si>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</si>
  <si>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</si>
  <si>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</si>
  <si>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</si>
  <si>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</si>
  <si>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</si>
  <si>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</si>
  <si>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</si>
  <si>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</si>
  <si>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</si>
  <si>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</si>
  <si>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</si>
  <si>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</si>
  <si>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</si>
  <si>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</si>
  <si>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</si>
  <si>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</si>
  <si>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</si>
  <si>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</si>
  <si>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</si>
  <si>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</si>
  <si>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</si>
  <si>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</si>
  <si>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</si>
  <si>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</si>
  <si>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</si>
  <si>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</si>
  <si>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</si>
  <si>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</si>
  <si>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</si>
  <si>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</si>
  <si>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</si>
  <si>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</si>
  <si>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</si>
  <si>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</si>
  <si>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</si>
  <si>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</si>
  <si>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</si>
  <si>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</si>
  <si>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</si>
  <si>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</si>
  <si>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</si>
  <si>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</si>
  <si>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</si>
  <si>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</si>
  <si>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</si>
  <si>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</si>
  <si>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</si>
  <si>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</si>
  <si>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</si>
  <si>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</si>
  <si>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</si>
  <si>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</si>
  <si>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</si>
  <si>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</si>
  <si>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</si>
  <si>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</si>
  <si>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</si>
  <si>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</si>
  <si>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</si>
  <si>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</si>
  <si>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</si>
  <si>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</si>
  <si>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</si>
  <si>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</si>
  <si>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</si>
  <si>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</si>
  <si>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</si>
  <si>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</si>
  <si>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</si>
  <si>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</si>
  <si>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</si>
  <si>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</si>
  <si>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</si>
  <si>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</si>
  <si>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</si>
  <si>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</si>
  <si>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</si>
  <si>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</si>
  <si>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</si>
  <si>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</si>
  <si>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</si>
  <si>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</si>
  <si>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</si>
  <si>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</si>
  <si>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</si>
  <si>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</si>
  <si>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</si>
  <si>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</si>
  <si>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</si>
  <si>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</si>
  <si>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</si>
  <si>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</si>
  <si>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</si>
  <si>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</si>
  <si>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</si>
  <si>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</si>
  <si>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</si>
  <si>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</si>
  <si>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</si>
  <si>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</si>
  <si>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</si>
  <si>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</si>
  <si>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</si>
  <si>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</si>
  <si>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</si>
  <si>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</si>
  <si>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</si>
  <si>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</si>
  <si>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</si>
  <si>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</si>
  <si>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</si>
  <si>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</si>
  <si>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</si>
  <si>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</si>
  <si>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</si>
  <si>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</si>
  <si>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</si>
  <si>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</si>
  <si>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</si>
  <si>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</si>
  <si>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</si>
  <si>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</si>
  <si>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</si>
  <si>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</si>
  <si>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</si>
  <si>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</si>
  <si>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</si>
  <si>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</si>
  <si>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</si>
  <si>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</si>
  <si>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</si>
  <si>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</si>
  <si>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</si>
  <si>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</si>
  <si>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</si>
  <si>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</si>
  <si>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</si>
  <si>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</si>
  <si>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</si>
  <si>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</si>
  <si>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</si>
  <si>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</si>
  <si>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</si>
  <si>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</si>
  <si>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</si>
  <si>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</si>
  <si>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</si>
  <si>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</si>
  <si>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</si>
  <si>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</si>
  <si>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</si>
  <si>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</si>
  <si>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</si>
  <si>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</si>
  <si>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</si>
  <si>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</si>
  <si>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</si>
  <si>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</si>
  <si>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</si>
  <si>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</si>
  <si>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</si>
  <si>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</si>
  <si>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</si>
  <si>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</si>
  <si>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</si>
  <si>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</si>
  <si>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</si>
  <si>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</si>
  <si>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</si>
  <si>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</si>
  <si>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</si>
  <si>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</si>
  <si>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</si>
  <si>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</si>
  <si>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</si>
  <si>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</si>
  <si>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</si>
  <si>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</si>
  <si>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</si>
  <si>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</si>
  <si>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</si>
  <si>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</si>
  <si>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</si>
  <si>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</si>
  <si>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</si>
  <si>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</si>
  <si>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</si>
  <si>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</si>
  <si>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</si>
  <si>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</si>
  <si>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</si>
  <si>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</si>
  <si>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</si>
  <si>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</si>
  <si>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</si>
  <si>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</si>
  <si>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</si>
  <si>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</si>
  <si>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</si>
  <si>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</si>
  <si>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</si>
  <si>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</si>
  <si>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</si>
  <si>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</si>
  <si>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</si>
  <si>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</si>
  <si>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</si>
  <si>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</si>
  <si>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</si>
  <si>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</si>
  <si>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</si>
  <si>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</si>
  <si>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</si>
  <si>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</si>
  <si>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</si>
  <si>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</si>
  <si>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</si>
  <si>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</si>
  <si>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</si>
  <si>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</si>
  <si>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</si>
  <si>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</si>
  <si>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</si>
  <si>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</si>
  <si>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</si>
  <si>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</si>
  <si>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</si>
  <si>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</si>
  <si>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</si>
  <si>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</si>
  <si>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</si>
  <si>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</si>
  <si>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</si>
  <si>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</si>
  <si>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</si>
  <si>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</si>
  <si>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</si>
  <si>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</si>
  <si>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</si>
  <si>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</si>
  <si>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</si>
  <si>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</si>
  <si>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</si>
  <si>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</si>
  <si>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</si>
  <si>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</si>
  <si>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</si>
  <si>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</si>
  <si>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</si>
  <si>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</si>
  <si>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</si>
  <si>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</si>
  <si>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</si>
  <si>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</si>
  <si>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</si>
  <si>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</si>
  <si>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</si>
  <si>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</si>
  <si>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</si>
  <si>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</si>
  <si>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</si>
  <si>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</si>
  <si>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</si>
  <si>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</si>
  <si>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</si>
  <si>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</si>
  <si>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</si>
  <si>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</si>
  <si>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</si>
  <si>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</si>
  <si>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</si>
  <si>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</si>
  <si>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</si>
  <si>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</si>
  <si>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</si>
  <si>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</si>
  <si>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</si>
  <si>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</si>
  <si>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</si>
  <si>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</si>
  <si>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</si>
  <si>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</si>
  <si>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</si>
  <si>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</si>
  <si>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</si>
  <si>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</si>
  <si>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</si>
  <si>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</si>
  <si>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</si>
  <si>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</si>
  <si>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</si>
  <si>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</si>
  <si>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</si>
  <si>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</si>
  <si>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</si>
  <si>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</si>
  <si>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</si>
  <si>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</si>
  <si>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</si>
  <si>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</si>
  <si>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</si>
  <si>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</si>
  <si>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</si>
  <si>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</si>
  <si>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</si>
  <si>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</si>
  <si>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</si>
  <si>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</si>
  <si>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</si>
  <si>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</si>
  <si>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</si>
  <si>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</si>
  <si>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</si>
  <si>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</si>
  <si>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</si>
  <si>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</si>
  <si>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</si>
  <si>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</si>
  <si>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</si>
  <si>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</si>
  <si>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</si>
  <si>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</si>
  <si>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</si>
  <si>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</si>
  <si>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</si>
  <si>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</si>
  <si>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</si>
  <si>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</si>
  <si>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</si>
  <si>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</si>
  <si>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</si>
  <si>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</si>
  <si>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</si>
  <si>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</si>
  <si>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</si>
  <si>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</si>
  <si>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</si>
  <si>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</si>
  <si>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</si>
  <si>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</si>
  <si>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</si>
  <si>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</si>
  <si>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</si>
  <si>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</si>
  <si>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</si>
  <si>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</si>
  <si>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</si>
  <si>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</si>
  <si>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</si>
  <si>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</si>
  <si>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</si>
  <si>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</si>
  <si>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</si>
  <si>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</si>
  <si>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</si>
  <si>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</si>
  <si>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</si>
  <si>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</si>
  <si>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</si>
  <si>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</si>
  <si>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</si>
  <si>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</si>
  <si>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</si>
  <si>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</si>
  <si>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</si>
  <si>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</si>
  <si>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</si>
  <si>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</si>
  <si>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</si>
  <si>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</si>
  <si>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</si>
  <si>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</si>
  <si>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</si>
  <si>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</si>
  <si>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</si>
  <si>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</si>
  <si>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</si>
  <si>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</si>
  <si>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</si>
  <si>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</si>
  <si>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</si>
  <si>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</si>
  <si>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</si>
  <si>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</si>
  <si>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</si>
  <si>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</si>
  <si>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</si>
  <si>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</si>
  <si>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</si>
  <si>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</si>
  <si>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</si>
  <si>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</si>
  <si>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</si>
  <si>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</si>
  <si>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</si>
  <si>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</si>
  <si>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</si>
  <si>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</si>
  <si>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</si>
  <si>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</si>
  <si>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</si>
  <si>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</si>
  <si>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</si>
  <si>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</si>
  <si>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</si>
  <si>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</si>
  <si>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</si>
  <si>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</si>
  <si>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</si>
  <si>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</si>
  <si>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</si>
  <si>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</si>
  <si>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</si>
  <si>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</si>
  <si>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</si>
  <si>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</si>
  <si>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</si>
  <si>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</si>
  <si>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</si>
  <si>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</si>
  <si>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</si>
  <si>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</si>
  <si>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</si>
  <si>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</si>
  <si>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</si>
  <si>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</si>
  <si>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</si>
  <si>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</si>
  <si>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</si>
  <si>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</si>
  <si>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</si>
  <si>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</si>
  <si>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</si>
  <si>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</si>
  <si>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</si>
  <si>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</si>
  <si>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</si>
  <si>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</si>
  <si>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</si>
  <si>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</si>
  <si>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</si>
  <si>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</si>
  <si>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</si>
  <si>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</si>
  <si>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</si>
  <si>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</si>
  <si>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</si>
  <si>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</si>
  <si>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</si>
  <si>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</si>
  <si>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</si>
  <si>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</si>
  <si>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</si>
  <si>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</si>
  <si>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</si>
  <si>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</si>
  <si>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</si>
  <si>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</si>
  <si>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</si>
  <si>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</si>
  <si>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</si>
  <si>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</si>
  <si>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</si>
  <si>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</si>
  <si>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</si>
  <si>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</si>
  <si>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</si>
  <si>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</si>
  <si>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</si>
  <si>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</si>
  <si>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</si>
  <si>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</si>
  <si>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</si>
  <si>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</si>
  <si>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</si>
  <si>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</si>
  <si>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</si>
  <si>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</si>
  <si>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</si>
  <si>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</si>
  <si>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</si>
  <si>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</si>
  <si>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</si>
  <si>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</si>
  <si>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</si>
  <si>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</si>
  <si>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</si>
  <si>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</si>
  <si>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</si>
  <si>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</si>
  <si>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</si>
  <si>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</si>
  <si>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</si>
  <si>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</si>
  <si>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</si>
  <si>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</si>
  <si>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</si>
  <si>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</si>
  <si>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</si>
  <si>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</si>
  <si>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</si>
  <si>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</si>
  <si>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</si>
  <si>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</si>
  <si>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</si>
  <si>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</si>
  <si>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</si>
  <si>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</si>
  <si>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</si>
  <si>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</si>
  <si>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</si>
  <si>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</si>
  <si>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</si>
  <si>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</si>
  <si>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</si>
  <si>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</si>
  <si>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</si>
  <si>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</si>
  <si>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</si>
  <si>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</si>
  <si>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</si>
  <si>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</si>
  <si>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</si>
  <si>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</si>
  <si>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</si>
  <si>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</si>
  <si>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</si>
  <si>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</si>
  <si>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</si>
  <si>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</si>
  <si>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</si>
  <si>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</si>
  <si>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</si>
  <si>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</si>
  <si>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</si>
  <si>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</si>
  <si>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</si>
  <si>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</si>
  <si>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</si>
  <si>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</si>
  <si>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</si>
  <si>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</si>
  <si>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</si>
  <si>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</si>
  <si>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</si>
  <si>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</si>
  <si>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</si>
  <si>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</si>
  <si>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</si>
  <si>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</si>
  <si>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</si>
  <si>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</si>
  <si>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</si>
  <si>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</si>
  <si>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</si>
  <si>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</si>
  <si>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</si>
  <si>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</si>
  <si>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</si>
  <si>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</si>
  <si>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</si>
  <si>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</si>
  <si>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</si>
  <si>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</si>
  <si>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</si>
  <si>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</si>
  <si>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</si>
  <si>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</si>
  <si>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</si>
  <si>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</si>
  <si>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</si>
  <si>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</si>
  <si>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</si>
  <si>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</si>
  <si>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</si>
  <si>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</si>
  <si>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</si>
  <si>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</si>
  <si>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</si>
  <si>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</si>
  <si>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</si>
  <si>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</si>
  <si>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</si>
  <si>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</si>
  <si>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</si>
  <si>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</si>
  <si>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</si>
  <si>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</si>
  <si>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</si>
  <si>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</si>
  <si>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</si>
  <si>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</si>
  <si>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</si>
  <si>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</si>
  <si>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</si>
  <si>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</si>
  <si>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</si>
  <si>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</si>
  <si>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</si>
  <si>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</si>
  <si>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</si>
  <si>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</si>
  <si>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</si>
  <si>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</si>
  <si>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</si>
  <si>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</si>
  <si>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</si>
  <si>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</si>
  <si>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</si>
  <si>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</si>
  <si>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</si>
  <si>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</si>
  <si>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</si>
  <si>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</si>
  <si>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</si>
  <si>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</si>
  <si>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</si>
  <si>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</si>
  <si>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</si>
  <si>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</si>
  <si>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</si>
  <si>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</si>
  <si>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</si>
  <si>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</si>
  <si>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</si>
  <si>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</si>
  <si>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</si>
  <si>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</si>
  <si>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</si>
  <si>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</si>
  <si>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</si>
  <si>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</si>
  <si>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</si>
  <si>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</si>
  <si>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</si>
  <si>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</si>
  <si>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</si>
  <si>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</si>
  <si>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</si>
  <si>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</si>
  <si>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</si>
  <si>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</si>
  <si>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</si>
  <si>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</si>
  <si>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</si>
  <si>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</si>
  <si>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</si>
  <si>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</si>
  <si>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</si>
  <si>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</si>
  <si>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</si>
  <si>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</si>
  <si>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</si>
  <si>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</si>
  <si>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</si>
  <si>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</si>
  <si>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</si>
  <si>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</si>
  <si>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</si>
  <si>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</si>
  <si>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</si>
  <si>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</si>
  <si>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</si>
  <si>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</si>
  <si>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</si>
  <si>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</si>
  <si>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</si>
  <si>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</si>
  <si>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</si>
  <si>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</si>
  <si>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</si>
  <si>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</si>
  <si>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</si>
  <si>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</si>
  <si>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</si>
  <si>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</si>
  <si>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</si>
  <si>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</si>
  <si>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</si>
  <si>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</si>
  <si>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</si>
  <si>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</si>
  <si>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</si>
  <si>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</si>
  <si>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</si>
  <si>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</si>
  <si>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</si>
  <si>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</si>
  <si>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</si>
  <si>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</si>
  <si>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</si>
  <si>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</si>
  <si>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</si>
  <si>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</si>
  <si>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</si>
  <si>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</si>
  <si>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</si>
  <si>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</si>
  <si>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</si>
  <si>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</si>
  <si>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</si>
  <si>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</si>
  <si>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</si>
  <si>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</si>
  <si>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</si>
  <si>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</si>
  <si>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</si>
  <si>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</si>
  <si>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</si>
  <si>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</si>
  <si>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</si>
  <si>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</si>
  <si>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</si>
  <si>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</si>
  <si>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</si>
  <si>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</si>
  <si>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</si>
  <si>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</si>
  <si>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</si>
  <si>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</si>
  <si>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</si>
  <si>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</si>
  <si>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</si>
  <si>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</si>
  <si>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</si>
  <si>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</si>
  <si>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</si>
  <si>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</si>
  <si>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</si>
  <si>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</si>
  <si>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</si>
  <si>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</si>
  <si>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</si>
  <si>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</si>
  <si>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</si>
  <si>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</si>
  <si>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</si>
  <si>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</si>
  <si>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</si>
  <si>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</si>
  <si>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</si>
  <si>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</si>
  <si>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</si>
  <si>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</si>
  <si>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</si>
  <si>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</si>
  <si>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</si>
  <si>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</si>
  <si>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</si>
  <si>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</si>
  <si>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</si>
  <si>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</si>
  <si>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</si>
  <si>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</si>
  <si>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</si>
  <si>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</si>
  <si>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</si>
  <si>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</si>
  <si>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</si>
  <si>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</si>
  <si>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</si>
  <si>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</si>
  <si>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</si>
  <si>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</si>
  <si>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</si>
  <si>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</si>
  <si>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</si>
  <si>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</si>
  <si>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</si>
  <si>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</si>
  <si>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</si>
  <si>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</si>
  <si>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</si>
  <si>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</si>
  <si>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</si>
  <si>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</si>
  <si>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</si>
  <si>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</si>
  <si>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</si>
  <si>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</si>
  <si>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</si>
  <si>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</si>
  <si>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</si>
  <si>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</si>
  <si>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</si>
  <si>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</si>
  <si>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</si>
  <si>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</si>
  <si>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</si>
  <si>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</si>
  <si>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</si>
  <si>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</si>
  <si>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</si>
  <si>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</si>
  <si>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</si>
  <si>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</si>
  <si>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</si>
  <si>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</si>
  <si>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</si>
  <si>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</si>
  <si>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</si>
  <si>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</si>
  <si>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</si>
  <si>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</si>
  <si>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</si>
  <si>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</si>
  <si>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</si>
  <si>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</si>
  <si>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</si>
  <si>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</si>
  <si>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</si>
  <si>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</si>
  <si>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</si>
  <si>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</si>
  <si>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</si>
  <si>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</si>
  <si>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</si>
  <si>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</si>
  <si>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</si>
  <si>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</si>
  <si>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</si>
  <si>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</si>
  <si>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</si>
  <si>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</si>
  <si>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</si>
  <si>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</si>
  <si>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</si>
  <si>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</si>
  <si>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</si>
  <si>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</si>
  <si>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</si>
  <si>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</si>
  <si>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</si>
  <si>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</si>
  <si>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</si>
  <si>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</si>
  <si>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</si>
  <si>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</si>
  <si>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</si>
  <si>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</si>
  <si>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</si>
  <si>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</si>
  <si>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</si>
  <si>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</si>
  <si>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</si>
  <si>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</si>
  <si>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</si>
  <si>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</si>
  <si>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</si>
  <si>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</si>
  <si>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</si>
  <si>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</si>
  <si>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</si>
  <si>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</si>
  <si>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</si>
  <si>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</si>
  <si>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</si>
  <si>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</si>
  <si>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</si>
  <si>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</si>
  <si>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</si>
  <si>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</si>
  <si>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</si>
  <si>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</si>
  <si>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</si>
  <si>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</si>
  <si>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</si>
  <si>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</si>
  <si>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</si>
  <si>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</si>
  <si>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</si>
  <si>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</si>
  <si>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</si>
  <si>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</si>
  <si>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</si>
  <si>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</si>
  <si>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</si>
  <si>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</si>
  <si>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</si>
  <si>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</si>
  <si>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</si>
  <si>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</si>
  <si>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</si>
  <si>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</si>
  <si>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</si>
  <si>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</si>
  <si>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</si>
  <si>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</si>
  <si>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</si>
  <si>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</si>
  <si>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</si>
  <si>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</si>
  <si>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</si>
  <si>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</si>
  <si>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</si>
  <si>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</si>
  <si>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</si>
  <si>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</si>
  <si>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</si>
  <si>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</si>
  <si>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</si>
  <si>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</si>
  <si>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</si>
  <si>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</si>
  <si>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</si>
  <si>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</si>
  <si>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</si>
  <si>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</si>
  <si>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</si>
  <si>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</si>
  <si>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</si>
  <si>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</si>
  <si>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</si>
  <si>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</si>
  <si>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</si>
  <si>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</si>
  <si>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</si>
  <si>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</si>
  <si>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</si>
  <si>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</si>
  <si>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</si>
  <si>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</si>
  <si>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</si>
  <si>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</si>
  <si>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</si>
  <si>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</si>
  <si>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</si>
  <si>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</si>
  <si>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</si>
  <si>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</si>
  <si>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</si>
  <si>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</si>
  <si>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</si>
  <si>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</si>
  <si>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</si>
  <si>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</si>
  <si>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</si>
  <si>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</si>
  <si>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</si>
  <si>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</si>
  <si>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</si>
  <si>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</si>
  <si>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</si>
  <si>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</si>
  <si>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</si>
  <si>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</si>
  <si>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</si>
  <si>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</si>
  <si>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</si>
  <si>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</si>
  <si>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</si>
  <si>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</si>
  <si>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</si>
  <si>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</si>
  <si>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</si>
  <si>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</si>
  <si>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</si>
  <si>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</si>
  <si>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</si>
  <si>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</si>
  <si>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</si>
  <si>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</si>
  <si>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</si>
  <si>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</si>
  <si>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</si>
  <si>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</si>
  <si>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</si>
  <si>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</si>
  <si>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</si>
  <si>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</si>
  <si>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</si>
  <si>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</si>
  <si>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</si>
  <si>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</si>
  <si>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</si>
  <si>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</si>
  <si>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</si>
  <si>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</si>
  <si>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</si>
  <si>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</si>
  <si>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</si>
  <si>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</si>
  <si>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</si>
  <si>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</si>
  <si>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</si>
  <si>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</si>
  <si>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</si>
  <si>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</si>
  <si>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</si>
  <si>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</si>
  <si>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</si>
  <si>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</si>
  <si>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</si>
  <si>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</si>
  <si>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</si>
  <si>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</si>
  <si>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</si>
  <si>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</si>
  <si>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</si>
  <si>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</si>
  <si>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</si>
  <si>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</si>
  <si>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</si>
  <si>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</si>
  <si>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</si>
  <si>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</si>
  <si>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</si>
  <si>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</si>
  <si>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</si>
  <si>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</si>
  <si>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</si>
  <si>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</si>
  <si>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</si>
  <si>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</si>
  <si>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</si>
  <si>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</si>
  <si>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</si>
  <si>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</si>
  <si>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</si>
  <si>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</si>
  <si>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</si>
  <si>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</si>
  <si>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</si>
  <si>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</si>
  <si>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</si>
  <si>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</si>
  <si>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</si>
  <si>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</si>
  <si>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</si>
  <si>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</si>
  <si>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</si>
  <si>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</si>
  <si>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</si>
  <si>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</si>
  <si>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</si>
  <si>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</si>
  <si>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</si>
  <si>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</si>
  <si>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</si>
  <si>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</si>
  <si>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</si>
  <si>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</si>
  <si>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</si>
  <si>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</si>
  <si>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</si>
  <si>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</si>
  <si>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</si>
  <si>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</si>
  <si>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</si>
  <si>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</si>
  <si>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</si>
  <si>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</si>
  <si>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</si>
  <si>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</si>
  <si>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</si>
  <si>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</si>
  <si>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</si>
  <si>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</si>
  <si>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</si>
  <si>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</si>
  <si>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</si>
  <si>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</si>
  <si>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</si>
  <si>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</si>
  <si>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</si>
  <si>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</si>
  <si>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</si>
  <si>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</si>
  <si>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</si>
  <si>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</si>
  <si>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</si>
  <si>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</si>
  <si>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</si>
  <si>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</si>
  <si>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</si>
  <si>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</si>
  <si>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</si>
  <si>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</si>
  <si>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</si>
  <si>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</si>
  <si>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</si>
  <si>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</si>
  <si>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</si>
  <si>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</si>
  <si>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</si>
  <si>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</si>
  <si>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</si>
  <si>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</si>
  <si>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</si>
  <si>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</si>
  <si>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</si>
  <si>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</si>
  <si>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</si>
  <si>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</si>
  <si>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</si>
  <si>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</si>
  <si>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</si>
  <si>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</si>
  <si>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</si>
  <si>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</si>
  <si>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</si>
  <si>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</si>
  <si>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</si>
  <si>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</si>
  <si>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</si>
  <si>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</si>
  <si>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</si>
  <si>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</si>
  <si>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</si>
  <si>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</si>
  <si>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</si>
  <si>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</si>
  <si>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</si>
  <si>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</si>
  <si>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</si>
  <si>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</si>
  <si>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</si>
  <si>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</si>
  <si>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</si>
  <si>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</si>
  <si>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</si>
  <si>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</si>
  <si>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</si>
  <si>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</si>
  <si>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</si>
  <si>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</si>
  <si>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</si>
  <si>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</si>
  <si>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</si>
  <si>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</si>
  <si>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</si>
  <si>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</si>
  <si>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</si>
  <si>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</si>
  <si>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</si>
  <si>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</si>
  <si>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</si>
  <si>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</si>
  <si>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</si>
  <si>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</si>
  <si>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</si>
  <si>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</si>
  <si>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</si>
  <si>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</si>
  <si>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</si>
  <si>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</si>
  <si>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</si>
  <si>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</si>
  <si>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</si>
  <si>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</si>
  <si>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</si>
  <si>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</si>
  <si>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</si>
  <si>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</si>
  <si>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</si>
  <si>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</si>
  <si>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</si>
  <si>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</si>
  <si>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</si>
  <si>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</si>
  <si>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</si>
  <si>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</si>
  <si>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</si>
  <si>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</si>
  <si>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</si>
  <si>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</si>
  <si>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</si>
  <si>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</si>
  <si>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</si>
  <si>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</si>
  <si>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</si>
  <si>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</si>
  <si>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</si>
  <si>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</si>
  <si>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</si>
  <si>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</si>
  <si>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</si>
  <si>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</si>
  <si>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</si>
  <si>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</si>
  <si>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</si>
  <si>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</si>
  <si>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</si>
  <si>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</si>
  <si>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</si>
  <si>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</si>
  <si>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</si>
  <si>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</si>
  <si>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</si>
  <si>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</si>
  <si>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</si>
  <si>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</si>
  <si>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</si>
  <si>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</si>
  <si>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</si>
  <si>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</si>
  <si>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</si>
  <si>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</si>
  <si>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</si>
  <si>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</si>
  <si>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</si>
  <si>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</si>
  <si>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</si>
  <si>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</si>
  <si>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</si>
  <si>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</si>
  <si>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</si>
  <si>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</si>
  <si>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</si>
  <si>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</si>
  <si>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</si>
  <si>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</si>
  <si>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</si>
  <si>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</si>
  <si>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</si>
  <si>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</si>
  <si>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</si>
  <si>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</si>
  <si>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</si>
  <si>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</si>
  <si>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</si>
  <si>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</si>
  <si>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</si>
  <si>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</si>
  <si>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</si>
  <si>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</si>
  <si>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</si>
  <si>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</si>
  <si>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</si>
  <si>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</si>
  <si>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</si>
  <si>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</si>
  <si>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</si>
  <si>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</si>
  <si>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</si>
  <si>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</si>
  <si>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</si>
  <si>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</si>
  <si>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</si>
  <si>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</si>
  <si>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</si>
  <si>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</si>
  <si>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</si>
  <si>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</si>
  <si>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</si>
  <si>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</si>
  <si>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</si>
  <si>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</si>
  <si>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</si>
  <si>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</si>
  <si>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</si>
  <si>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</si>
  <si>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</si>
  <si>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</si>
  <si>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</si>
  <si>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</si>
  <si>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</si>
  <si>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</si>
  <si>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</si>
  <si>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</si>
  <si>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</si>
  <si>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</si>
  <si>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</si>
  <si>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</si>
  <si>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</si>
  <si>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</si>
  <si>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</si>
  <si>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</si>
  <si>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</si>
  <si>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</si>
  <si>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</si>
  <si>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</si>
  <si>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</si>
  <si>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</si>
  <si>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</si>
  <si>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</si>
  <si>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</si>
  <si>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</si>
  <si>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</si>
  <si>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</si>
  <si>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</si>
  <si>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</si>
  <si>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</si>
  <si>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</si>
  <si>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</si>
  <si>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</si>
  <si>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</si>
  <si>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</si>
  <si>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</si>
  <si>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</si>
  <si>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</si>
  <si>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</si>
  <si>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</si>
  <si>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</si>
  <si>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</si>
  <si>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</si>
  <si>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</si>
  <si>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</si>
  <si>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</si>
  <si>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</si>
  <si>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</si>
  <si>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</si>
  <si>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</si>
  <si>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</si>
  <si>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</si>
  <si>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</si>
  <si>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</si>
  <si>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</si>
  <si>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</si>
  <si>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</si>
  <si>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</si>
  <si>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</si>
  <si>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</si>
  <si>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</si>
  <si>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</si>
  <si>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</si>
  <si>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</si>
  <si>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</si>
  <si>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</si>
  <si>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</si>
  <si>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</si>
  <si>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</si>
  <si>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</si>
  <si>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</si>
  <si>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</si>
  <si>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</si>
  <si>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</si>
  <si>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</si>
  <si>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</si>
  <si>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</si>
  <si>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</si>
  <si>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</si>
  <si>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</si>
  <si>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</si>
  <si>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</si>
  <si>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</si>
  <si>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</si>
  <si>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</si>
  <si>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</si>
  <si>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</si>
  <si>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</si>
  <si>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</si>
  <si>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</si>
  <si>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</si>
  <si>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</si>
  <si>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</si>
  <si>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</si>
  <si>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</si>
  <si>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</si>
  <si>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</si>
  <si>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</si>
  <si>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</si>
  <si>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</si>
  <si>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</si>
  <si>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</si>
  <si>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</si>
  <si>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</si>
  <si>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</si>
  <si>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</si>
  <si>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</si>
  <si>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</si>
  <si>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</si>
  <si>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</si>
  <si>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</si>
  <si>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</si>
  <si>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</si>
  <si>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</si>
  <si>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</si>
  <si>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</si>
  <si>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</si>
  <si>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</si>
  <si>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</si>
  <si>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</si>
  <si>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</si>
  <si>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</si>
  <si>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</si>
  <si>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</si>
  <si>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</si>
  <si>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</si>
  <si>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</si>
  <si>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</si>
  <si>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</si>
  <si>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</si>
  <si>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</si>
  <si>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</si>
  <si>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</si>
  <si>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</si>
  <si>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</si>
  <si>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</si>
  <si>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</si>
  <si>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</si>
  <si>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</si>
  <si>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</si>
  <si>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</si>
  <si>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</si>
  <si>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</si>
  <si>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</si>
  <si>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</si>
  <si>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</si>
  <si>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</si>
  <si>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</si>
  <si>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</si>
  <si>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</si>
  <si>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</si>
  <si>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</si>
  <si>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</si>
  <si>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</si>
  <si>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</si>
  <si>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</si>
  <si>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</si>
  <si>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</si>
  <si>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</si>
  <si>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</si>
  <si>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</si>
  <si>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</si>
  <si>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</si>
  <si>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</si>
  <si>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</si>
  <si>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</si>
  <si>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</si>
  <si>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</si>
  <si>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</si>
  <si>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</si>
  <si>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</si>
  <si>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</si>
  <si>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</si>
  <si>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</si>
  <si>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</si>
  <si>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</si>
  <si>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</si>
  <si>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</si>
  <si>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</si>
  <si>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</si>
  <si>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</si>
  <si>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</si>
  <si>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</si>
  <si>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</si>
  <si>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</si>
  <si>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</si>
  <si>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</si>
  <si>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</si>
  <si>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</si>
  <si>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</si>
  <si>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</si>
  <si>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</si>
  <si>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</si>
  <si>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</si>
  <si>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</si>
  <si>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</si>
  <si>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</si>
  <si>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</si>
  <si>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</si>
  <si>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</si>
  <si>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</si>
  <si>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</si>
  <si>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</si>
  <si>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</si>
  <si>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</si>
  <si>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</si>
  <si>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</si>
  <si>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</si>
  <si>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</si>
  <si>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</si>
  <si>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</si>
  <si>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</si>
  <si>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</si>
  <si>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</si>
  <si>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</si>
  <si>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</si>
  <si>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</si>
  <si>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</si>
  <si>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</si>
  <si>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</si>
  <si>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</si>
  <si>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</si>
  <si>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</si>
  <si>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</si>
  <si>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</si>
  <si>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</si>
  <si>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</si>
  <si>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</si>
  <si>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</si>
  <si>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</si>
  <si>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</si>
  <si>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</si>
  <si>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</si>
  <si>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</si>
  <si>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</si>
  <si>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</si>
  <si>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</si>
  <si>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</si>
  <si>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</si>
  <si>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</si>
  <si>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</si>
  <si>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</si>
  <si>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</si>
  <si>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</si>
  <si>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</si>
  <si>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</si>
  <si>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</si>
  <si>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</si>
  <si>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</si>
  <si>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</si>
  <si>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</si>
  <si>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</si>
  <si>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</si>
  <si>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</si>
  <si>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</si>
  <si>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</si>
  <si>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</si>
  <si>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</si>
  <si>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</si>
  <si>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</si>
  <si>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</si>
  <si>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</si>
  <si>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</si>
  <si>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</si>
  <si>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</si>
  <si>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</si>
  <si>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</si>
  <si>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</si>
  <si>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</si>
  <si>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</si>
  <si>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</si>
  <si>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</si>
  <si>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</si>
  <si>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</si>
  <si>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</si>
  <si>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</si>
  <si>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</si>
  <si>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</si>
  <si>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</si>
  <si>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</si>
  <si>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</si>
  <si>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</si>
  <si>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</si>
  <si>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</si>
  <si>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</si>
  <si>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</si>
  <si>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</si>
  <si>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</si>
  <si>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</si>
  <si>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</si>
  <si>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</si>
  <si>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</si>
  <si>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</si>
  <si>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</si>
  <si>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</si>
  <si>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</si>
  <si>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</si>
  <si>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</si>
  <si>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</si>
  <si>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</si>
  <si>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</si>
  <si>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</si>
  <si>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</si>
  <si>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</si>
  <si>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</si>
  <si>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</si>
  <si>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</si>
  <si>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</si>
  <si>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</si>
  <si>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</si>
  <si>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</si>
  <si>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</si>
  <si>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</si>
  <si>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</si>
  <si>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</si>
  <si>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</si>
  <si>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</si>
  <si>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</si>
  <si>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</si>
  <si>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</si>
  <si>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</si>
  <si>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</si>
  <si>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</si>
  <si>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</si>
  <si>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</si>
  <si>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</si>
  <si>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</si>
  <si>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</si>
  <si>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</si>
  <si>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</si>
  <si>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</si>
  <si>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</si>
  <si>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</si>
  <si>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</si>
  <si>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</si>
  <si>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</si>
  <si>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</si>
  <si>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</si>
  <si>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</si>
  <si>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</si>
  <si>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</si>
  <si>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</si>
  <si>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</si>
  <si>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</si>
  <si>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</si>
  <si>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</si>
  <si>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</si>
  <si>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</si>
  <si>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</si>
  <si>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</si>
  <si>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</si>
  <si>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</si>
  <si>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</si>
  <si>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</si>
  <si>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</si>
  <si>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</si>
  <si>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</si>
  <si>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</si>
  <si>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</si>
  <si>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</si>
  <si>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</si>
  <si>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</si>
  <si>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</si>
  <si>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</si>
  <si>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</si>
  <si>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</si>
  <si>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</si>
  <si>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</si>
  <si>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</si>
  <si>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</si>
  <si>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</si>
  <si>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</si>
  <si>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</si>
  <si>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</si>
  <si>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</si>
  <si>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</si>
  <si>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</si>
  <si>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</si>
  <si>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</si>
  <si>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</si>
  <si>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</si>
  <si>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</si>
  <si>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</si>
  <si>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</si>
  <si>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</si>
  <si>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</si>
  <si>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</si>
  <si>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</si>
  <si>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</si>
  <si>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</si>
  <si>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</si>
  <si>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</si>
  <si>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</si>
  <si>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</si>
  <si>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</si>
  <si>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</si>
  <si>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</si>
  <si>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</si>
  <si>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</si>
  <si>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</si>
  <si>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</si>
  <si>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</si>
  <si>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</si>
  <si>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</si>
  <si>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</si>
  <si>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</si>
  <si>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</si>
  <si>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</si>
  <si>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</si>
  <si>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</si>
  <si>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</si>
  <si>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</si>
  <si>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</si>
  <si>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</si>
  <si>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</si>
  <si>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</si>
  <si>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</si>
  <si>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</si>
  <si>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</si>
  <si>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</si>
  <si>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</si>
  <si>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</si>
  <si>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</si>
  <si>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</si>
  <si>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</si>
  <si>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</si>
  <si>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</si>
  <si>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</si>
  <si>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</si>
  <si>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</si>
  <si>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</si>
  <si>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</si>
  <si>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</si>
  <si>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</si>
  <si>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</si>
  <si>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</si>
  <si>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</si>
  <si>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</si>
  <si>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</si>
  <si>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</si>
  <si>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</si>
  <si>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</si>
  <si>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</si>
  <si>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</si>
  <si>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</si>
  <si>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</si>
  <si>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</si>
  <si>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</si>
  <si>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</si>
  <si>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</si>
  <si>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</si>
  <si>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</si>
  <si>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</si>
  <si>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</si>
  <si>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</si>
  <si>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</si>
  <si>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</si>
  <si>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</si>
  <si>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</si>
  <si>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</si>
  <si>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</si>
  <si>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</si>
  <si>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</si>
  <si>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</si>
  <si>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</si>
  <si>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</si>
  <si>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</si>
  <si>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</si>
  <si>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</si>
  <si>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</si>
  <si>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</si>
  <si>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</si>
  <si>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</si>
  <si>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</si>
  <si>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</si>
  <si>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</si>
  <si>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</si>
  <si>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</si>
  <si>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</si>
  <si>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</si>
  <si>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</si>
  <si>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</si>
  <si>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</si>
  <si>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</si>
  <si>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</si>
  <si>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</si>
  <si>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</si>
  <si>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</si>
  <si>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</si>
  <si>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</si>
  <si>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</si>
  <si>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</si>
  <si>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</si>
  <si>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</si>
  <si>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</si>
  <si>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</si>
  <si>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</si>
  <si>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</si>
  <si>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</si>
  <si>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</si>
  <si>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</si>
  <si>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</si>
  <si>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</si>
  <si>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</si>
  <si>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</si>
  <si>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</si>
  <si>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</si>
  <si>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</si>
  <si>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</si>
  <si>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</si>
  <si>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</si>
  <si>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</si>
  <si>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</si>
  <si>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</si>
  <si>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</si>
  <si>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</si>
  <si>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</si>
  <si>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</si>
  <si>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</si>
  <si>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</si>
  <si>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</si>
  <si>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</si>
  <si>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</si>
  <si>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</si>
  <si>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</si>
  <si>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</si>
  <si>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</si>
  <si>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</si>
  <si>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</si>
  <si>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</si>
  <si>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</si>
  <si>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</si>
  <si>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</si>
  <si>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</si>
  <si>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</si>
  <si>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</si>
  <si>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</si>
  <si>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</si>
  <si>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</si>
  <si>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</si>
  <si>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</si>
  <si>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</si>
  <si>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</si>
  <si>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</si>
  <si>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</si>
  <si>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</si>
  <si>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</si>
  <si>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</si>
  <si>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</si>
  <si>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</si>
  <si>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</si>
  <si>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</si>
  <si>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</si>
  <si>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</si>
  <si>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</si>
  <si>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</si>
  <si>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</si>
  <si>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</si>
  <si>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</si>
  <si>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</si>
  <si>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</si>
  <si>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</si>
  <si>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</si>
  <si>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</si>
  <si>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</si>
  <si>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</si>
  <si>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</si>
  <si>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</si>
  <si>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</si>
  <si>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</si>
  <si>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</si>
  <si>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</si>
  <si>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</si>
  <si>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</si>
  <si>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</si>
  <si>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</si>
  <si>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</si>
  <si>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</si>
  <si>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</si>
  <si>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</si>
  <si>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</si>
  <si>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</si>
  <si>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</si>
  <si>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</si>
  <si>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</si>
  <si>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</si>
  <si>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</si>
  <si>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</si>
  <si>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</si>
  <si>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</si>
  <si>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</si>
  <si>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</si>
  <si>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</si>
  <si>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</si>
  <si>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</si>
  <si>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</si>
  <si>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</si>
  <si>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</si>
  <si>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</si>
  <si>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</si>
  <si>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</si>
  <si>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</si>
  <si>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</si>
  <si>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</si>
  <si>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</si>
  <si>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</si>
  <si>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</si>
  <si>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</si>
  <si>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</si>
  <si>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</si>
  <si>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</si>
  <si>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</si>
  <si>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</si>
  <si>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</si>
  <si>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</si>
  <si>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</si>
  <si>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</si>
  <si>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</si>
  <si>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</si>
  <si>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</si>
  <si>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</si>
  <si>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</si>
  <si>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</si>
  <si>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</si>
  <si>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</si>
  <si>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</si>
  <si>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</si>
  <si>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</si>
  <si>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</si>
  <si>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</si>
  <si>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</si>
  <si>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</si>
  <si>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</si>
  <si>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</si>
  <si>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</si>
  <si>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</si>
  <si>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</si>
  <si>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</si>
  <si>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</si>
  <si>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</si>
  <si>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</si>
  <si>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</si>
  <si>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</si>
  <si>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</si>
  <si>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</si>
  <si>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</si>
  <si>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</si>
  <si>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</si>
  <si>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</si>
  <si>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</si>
  <si>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</si>
  <si>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</si>
  <si>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</si>
  <si>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</si>
  <si>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</si>
  <si>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</si>
  <si>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</si>
  <si>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</si>
  <si>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</si>
  <si>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</si>
  <si>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</si>
  <si>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</si>
  <si>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</si>
  <si>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</si>
  <si>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</si>
  <si>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</si>
  <si>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</si>
  <si>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</si>
  <si>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</si>
  <si>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</si>
  <si>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</si>
  <si>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</si>
  <si>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</si>
  <si>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</si>
  <si>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</si>
  <si>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</si>
  <si>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</si>
  <si>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</si>
  <si>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</si>
  <si>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</si>
  <si>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</si>
  <si>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</si>
  <si>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</si>
  <si>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</si>
  <si>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</si>
  <si>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</si>
  <si>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</si>
  <si>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</si>
  <si>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</si>
  <si>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</si>
  <si>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</si>
  <si>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</si>
  <si>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</si>
  <si>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</si>
  <si>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</si>
  <si>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</si>
  <si>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</si>
  <si>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</si>
  <si>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</si>
  <si>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</si>
  <si>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</si>
  <si>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</si>
  <si>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</si>
  <si>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</si>
  <si>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</si>
  <si>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</si>
  <si>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</si>
  <si>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</si>
  <si>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</si>
  <si>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</si>
  <si>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</si>
  <si>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</si>
  <si>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</si>
  <si>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</si>
  <si>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</si>
  <si>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</si>
  <si>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</si>
  <si>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</si>
  <si>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</si>
  <si>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</si>
  <si>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</si>
  <si>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</si>
  <si>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</si>
  <si>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</si>
  <si>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</si>
  <si>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</si>
  <si>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</si>
  <si>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</si>
  <si>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</si>
  <si>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</si>
  <si>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</si>
  <si>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</si>
  <si>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</si>
  <si>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</si>
  <si>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</si>
  <si>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</si>
  <si>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</si>
  <si>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</si>
  <si>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</si>
  <si>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</si>
  <si>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</si>
  <si>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</si>
  <si>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</si>
  <si>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</si>
  <si>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</si>
  <si>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</si>
  <si>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</si>
  <si>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</si>
  <si>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</si>
  <si>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</si>
  <si>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</si>
  <si>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</si>
  <si>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</si>
  <si>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</si>
  <si>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</si>
  <si>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</si>
  <si>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</si>
  <si>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</si>
  <si>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</si>
  <si>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</si>
  <si>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</si>
  <si>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</si>
  <si>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</si>
  <si>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</si>
  <si>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</si>
  <si>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</si>
  <si>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</si>
  <si>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</si>
  <si>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</si>
  <si>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</si>
  <si>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</si>
  <si>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</si>
  <si>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</si>
  <si>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</si>
  <si>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</si>
  <si>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</si>
  <si>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</si>
  <si>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</si>
  <si>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</si>
  <si>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</si>
  <si>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</si>
  <si>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</si>
  <si>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</si>
  <si>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</si>
  <si>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</si>
  <si>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</si>
  <si>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</si>
  <si>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</si>
  <si>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</si>
  <si>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</si>
  <si>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</si>
  <si>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</si>
  <si>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</si>
  <si>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</si>
  <si>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</si>
  <si>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</si>
  <si>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</si>
  <si>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</si>
  <si>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</si>
  <si>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</si>
  <si>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</si>
  <si>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</si>
  <si>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</si>
  <si>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</si>
  <si>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</si>
  <si>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</si>
  <si>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</si>
  <si>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</si>
  <si>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</si>
  <si>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</si>
  <si>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</si>
  <si>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</si>
  <si>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</si>
  <si>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</si>
  <si>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</si>
  <si>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</si>
  <si>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</si>
  <si>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</si>
  <si>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</si>
  <si>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</si>
  <si>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</si>
  <si>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</si>
  <si>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</si>
  <si>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</si>
  <si>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</si>
  <si>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</si>
  <si>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</si>
  <si>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</si>
  <si>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</si>
  <si>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</si>
  <si>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</si>
  <si>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</si>
  <si>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</si>
  <si>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</si>
  <si>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</si>
  <si>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</si>
  <si>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</si>
  <si>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</si>
  <si>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</si>
  <si>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</si>
  <si>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</si>
  <si>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</si>
  <si>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</si>
  <si>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</si>
  <si>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</si>
  <si>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</si>
  <si>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</si>
  <si>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</si>
  <si>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</si>
  <si>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</si>
  <si>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</si>
  <si>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</si>
  <si>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</si>
  <si>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</si>
  <si>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</si>
  <si>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</si>
  <si>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</si>
  <si>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</si>
  <si>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</si>
  <si>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</si>
  <si>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</si>
  <si>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</si>
  <si>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</si>
  <si>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</si>
  <si>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</si>
  <si>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</si>
  <si>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</si>
  <si>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</si>
  <si>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</si>
  <si>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</si>
  <si>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</si>
  <si>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</si>
  <si>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</si>
  <si>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</si>
  <si>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</si>
  <si>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</si>
  <si>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</si>
  <si>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</si>
  <si>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</si>
  <si>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</si>
  <si>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</si>
  <si>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</si>
  <si>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</si>
  <si>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</si>
  <si>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</si>
  <si>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</si>
  <si>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</si>
  <si>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</si>
  <si>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</si>
  <si>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</si>
  <si>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</si>
  <si>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</si>
  <si>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</si>
  <si>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</si>
  <si>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</si>
  <si>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</si>
  <si>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</si>
  <si>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</si>
  <si>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</si>
  <si>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</si>
  <si>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</si>
  <si>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</si>
  <si>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</si>
  <si>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</si>
  <si>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</si>
  <si>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</si>
  <si>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</si>
  <si>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</si>
  <si>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</si>
  <si>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</si>
  <si>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</si>
  <si>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</si>
  <si>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</si>
  <si>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</si>
  <si>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</si>
  <si>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</si>
  <si>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</si>
  <si>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</si>
  <si>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</si>
  <si>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</si>
  <si>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</si>
  <si>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</si>
  <si>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</si>
  <si>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</si>
  <si>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</si>
  <si>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</si>
  <si>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</si>
  <si>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</si>
  <si>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</si>
  <si>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</si>
  <si>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</si>
  <si>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</si>
  <si>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</si>
  <si>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</si>
  <si>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</si>
  <si>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</si>
  <si>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</si>
  <si>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</si>
  <si>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</si>
  <si>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</si>
  <si>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</si>
  <si>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</si>
  <si>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</si>
  <si>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</si>
  <si>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</si>
  <si>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</si>
  <si>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</si>
  <si>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</si>
  <si>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</si>
  <si>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</si>
  <si>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</si>
  <si>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</si>
  <si>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</si>
  <si>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</si>
  <si>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</si>
  <si>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</si>
  <si>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</si>
  <si>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</si>
  <si>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</si>
  <si>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</si>
  <si>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</si>
  <si>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</si>
  <si>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</si>
  <si>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</si>
  <si>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</si>
  <si>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</si>
  <si>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</si>
  <si>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</si>
  <si>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</si>
  <si>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</si>
  <si>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</si>
  <si>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</si>
  <si>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</si>
  <si>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</si>
  <si>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</si>
  <si>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</si>
  <si>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</si>
  <si>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</si>
  <si>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</si>
  <si>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</si>
  <si>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</si>
  <si>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</si>
  <si>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</si>
  <si>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</si>
  <si>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</si>
  <si>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</si>
  <si>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</si>
  <si>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</si>
  <si>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</si>
  <si>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</si>
  <si>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</si>
  <si>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</si>
  <si>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</si>
  <si>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</si>
  <si>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</si>
  <si>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</si>
  <si>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</si>
  <si>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</si>
  <si>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</si>
  <si>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</si>
  <si>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</si>
  <si>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</si>
  <si>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</si>
  <si>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</si>
  <si>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</si>
  <si>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</si>
  <si>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</si>
  <si>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</si>
  <si>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</si>
  <si>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</si>
  <si>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</si>
  <si>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</si>
  <si>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</si>
  <si>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</si>
  <si>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</si>
  <si>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</si>
  <si>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</si>
  <si>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</si>
  <si>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</si>
  <si>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</si>
  <si>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</si>
  <si>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</si>
  <si>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</si>
  <si>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</si>
  <si>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</si>
  <si>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</si>
  <si>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</si>
  <si>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</si>
  <si>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</si>
  <si>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</si>
  <si>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</si>
  <si>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</si>
  <si>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</si>
  <si>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</si>
  <si>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</si>
  <si>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</si>
  <si>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</si>
  <si>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</si>
  <si>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</si>
  <si>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</si>
  <si>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</si>
  <si>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</si>
  <si>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</si>
  <si>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</si>
  <si>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</si>
  <si>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</si>
  <si>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</si>
  <si>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</si>
  <si>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</si>
  <si>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</si>
  <si>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</si>
  <si>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</si>
  <si>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</si>
  <si>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</si>
  <si>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</si>
  <si>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</si>
  <si>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</si>
  <si>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</si>
  <si>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</si>
  <si>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</si>
  <si>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</si>
  <si>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</si>
  <si>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</si>
  <si>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</si>
  <si>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</si>
  <si>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</si>
  <si>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</si>
  <si>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</si>
  <si>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</si>
  <si>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</si>
  <si>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</si>
  <si>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</si>
  <si>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</si>
  <si>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</si>
  <si>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</si>
  <si>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</si>
  <si>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</si>
  <si>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</si>
  <si>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</si>
  <si>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</si>
  <si>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</si>
  <si>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</si>
  <si>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</si>
  <si>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</si>
  <si>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</si>
  <si>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</si>
  <si>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</si>
  <si>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</si>
  <si>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</si>
  <si>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</si>
  <si>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</si>
  <si>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</si>
  <si>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</si>
  <si>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</si>
  <si>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</si>
  <si>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</si>
  <si>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</si>
  <si>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</si>
  <si>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</si>
  <si>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</si>
  <si>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</si>
  <si>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</si>
  <si>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</si>
  <si>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</si>
  <si>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</si>
  <si>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</si>
  <si>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</si>
  <si>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</si>
  <si>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</si>
  <si>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</si>
  <si>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</si>
  <si>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</si>
  <si>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</si>
  <si>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</si>
  <si>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</si>
  <si>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</si>
  <si>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</si>
  <si>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</si>
  <si>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</si>
  <si>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</si>
  <si>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</si>
  <si>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</si>
  <si>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</si>
  <si>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</si>
  <si>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</si>
  <si>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</si>
  <si>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</si>
  <si>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</si>
  <si>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</si>
  <si>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</si>
  <si>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</si>
  <si>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</si>
  <si>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</si>
  <si>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</si>
  <si>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</si>
  <si>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</si>
  <si>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</si>
  <si>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</si>
  <si>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</si>
  <si>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</si>
  <si>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</si>
  <si>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</si>
  <si>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</si>
  <si>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</si>
  <si>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</si>
  <si>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</si>
  <si>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</si>
  <si>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</si>
  <si>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</si>
  <si>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</si>
  <si>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</si>
  <si>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</si>
  <si>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</si>
  <si>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</si>
  <si>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</si>
  <si>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</si>
  <si>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</si>
  <si>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</si>
  <si>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</si>
  <si>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</si>
  <si>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</si>
  <si>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</si>
  <si>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</si>
  <si>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</si>
  <si>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</si>
  <si>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</si>
  <si>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</si>
  <si>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</si>
  <si>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</si>
  <si>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</si>
  <si>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</si>
  <si>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</si>
  <si>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</si>
  <si>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</si>
  <si>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</si>
  <si>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</si>
  <si>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</si>
  <si>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</si>
  <si>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</si>
  <si>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</si>
  <si>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</si>
  <si>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</si>
  <si>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</si>
  <si>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</si>
  <si>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</si>
  <si>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</si>
  <si>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</si>
  <si>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</si>
  <si>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</si>
  <si>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</si>
  <si>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</si>
  <si>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</si>
  <si>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</si>
  <si>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</si>
  <si>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</si>
  <si>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</si>
  <si>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</si>
  <si>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</si>
  <si>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</si>
  <si>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</si>
  <si>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</si>
  <si>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</si>
  <si>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</si>
  <si>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</si>
  <si>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</si>
  <si>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</si>
  <si>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</si>
  <si>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</si>
  <si>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</si>
  <si>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</si>
  <si>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</si>
  <si>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</si>
  <si>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</si>
  <si>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</si>
  <si>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</si>
  <si>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</si>
  <si>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</si>
  <si>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</si>
  <si>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</si>
  <si>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</si>
  <si>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</si>
  <si>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</si>
  <si>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</si>
  <si>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</si>
  <si>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</si>
  <si>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</si>
  <si>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</si>
  <si>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</si>
  <si>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</si>
  <si>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</si>
  <si>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</si>
  <si>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</si>
  <si>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</si>
  <si>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</si>
  <si>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</si>
  <si>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</si>
  <si>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</si>
  <si>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</si>
  <si>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</si>
  <si>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</si>
  <si>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</si>
  <si>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</si>
  <si>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</si>
  <si>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</si>
  <si>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</si>
  <si>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</si>
  <si>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</si>
  <si>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</si>
  <si>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</si>
  <si>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</si>
  <si>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</si>
  <si>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</si>
  <si>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</si>
  <si>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</si>
  <si>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</si>
  <si>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</si>
  <si>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</si>
  <si>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</si>
  <si>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</si>
  <si>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</si>
  <si>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</si>
  <si>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</si>
  <si>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</si>
  <si>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</si>
  <si>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</si>
  <si>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</si>
  <si>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</si>
  <si>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</si>
  <si>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</si>
  <si>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</si>
  <si>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</si>
  <si>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</si>
  <si>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</si>
  <si>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</si>
  <si>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</si>
  <si>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</si>
  <si>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</si>
  <si>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</si>
  <si>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</si>
  <si>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</si>
  <si>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</si>
  <si>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</si>
  <si>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</si>
  <si>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</si>
  <si>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</si>
  <si>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</si>
  <si>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</si>
  <si>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</si>
  <si>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</si>
  <si>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</si>
  <si>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</si>
  <si>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</si>
  <si>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</si>
  <si>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</si>
  <si>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</si>
  <si>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</si>
  <si>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</si>
  <si>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</si>
  <si>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</si>
  <si>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</si>
  <si>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</si>
  <si>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</si>
  <si>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</si>
  <si>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</si>
  <si>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</si>
  <si>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</si>
  <si>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</si>
  <si>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</si>
  <si>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</si>
  <si>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</si>
  <si>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</si>
  <si>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</si>
  <si>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</si>
  <si>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</si>
  <si>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</si>
  <si>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</si>
  <si>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</si>
  <si>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</si>
  <si>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</si>
  <si>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</si>
  <si>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</si>
  <si>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</si>
  <si>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</si>
  <si>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</si>
  <si>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</si>
  <si>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</si>
  <si>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</si>
  <si>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</si>
  <si>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</si>
  <si>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</si>
  <si>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</si>
  <si>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</si>
  <si>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</si>
  <si>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</si>
  <si>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</si>
  <si>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</si>
  <si>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</si>
  <si>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</si>
  <si>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</si>
  <si>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</si>
  <si>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</si>
  <si>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</si>
  <si>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</si>
  <si>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</si>
  <si>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</si>
  <si>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</si>
  <si>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</si>
  <si>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</si>
  <si>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</si>
  <si>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</si>
  <si>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</si>
  <si>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</si>
  <si>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</si>
  <si>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</si>
  <si>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</si>
  <si>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</si>
  <si>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</si>
  <si>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</si>
  <si>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</si>
  <si>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</si>
  <si>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</si>
  <si>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</si>
  <si>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</si>
  <si>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</si>
  <si>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</si>
  <si>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</si>
  <si>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</si>
  <si>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</si>
  <si>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</si>
  <si>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</si>
  <si>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</si>
  <si>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</si>
  <si>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</si>
  <si>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</si>
  <si>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</si>
  <si>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</si>
  <si>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</si>
  <si>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</si>
  <si>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</si>
  <si>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</si>
  <si>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</si>
  <si>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</si>
  <si>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</si>
  <si>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</si>
  <si>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</si>
  <si>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</si>
  <si>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</si>
  <si>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</si>
  <si>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</si>
  <si>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</si>
  <si>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</si>
  <si>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</si>
  <si>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</si>
  <si>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</si>
  <si>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</si>
  <si>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</si>
  <si>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</si>
  <si>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</si>
  <si>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</si>
  <si>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</si>
  <si>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</si>
  <si>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</si>
  <si>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</si>
  <si>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</si>
  <si>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</si>
  <si>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</si>
  <si>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</si>
  <si>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</si>
  <si>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</si>
  <si>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</si>
  <si>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</si>
  <si>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</si>
  <si>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</si>
  <si>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</si>
  <si>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</si>
  <si>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</si>
  <si>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</si>
  <si>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</si>
  <si>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</si>
  <si>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</si>
  <si>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</si>
  <si>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</si>
  <si>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</si>
  <si>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</si>
  <si>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</si>
  <si>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</si>
  <si>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</si>
  <si>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</si>
  <si>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</si>
  <si>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</si>
  <si>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</si>
  <si>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</si>
  <si>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</si>
  <si>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</si>
  <si>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</si>
  <si>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</si>
  <si>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</si>
  <si>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</si>
  <si>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</si>
  <si>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</si>
  <si>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</si>
  <si>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</si>
  <si>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</si>
  <si>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</si>
  <si>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</si>
  <si>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</si>
  <si>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</si>
  <si>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</si>
  <si>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</si>
  <si>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</si>
  <si>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</si>
  <si>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</si>
  <si>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</si>
  <si>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</si>
  <si>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</si>
  <si>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</si>
  <si>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</si>
  <si>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</si>
  <si>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</si>
  <si>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</si>
  <si>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</si>
  <si>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</si>
  <si>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</si>
  <si>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</si>
  <si>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</si>
  <si>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</si>
  <si>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</si>
  <si>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</si>
  <si>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</si>
  <si>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</si>
  <si>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</si>
  <si>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</si>
  <si>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</si>
  <si>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</si>
  <si>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</si>
  <si>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</si>
  <si>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</si>
  <si>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</si>
  <si>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</si>
  <si>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</si>
  <si>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</si>
  <si>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</si>
  <si>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</si>
  <si>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</si>
  <si>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</si>
  <si>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</si>
  <si>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</si>
  <si>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</si>
  <si>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</si>
  <si>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</si>
  <si>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</si>
  <si>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</si>
  <si>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</si>
  <si>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</si>
  <si>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</si>
  <si>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</si>
  <si>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</si>
  <si>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</si>
  <si>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</si>
  <si>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</si>
  <si>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</si>
  <si>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</si>
  <si>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</si>
  <si>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</si>
  <si>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</si>
  <si>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</si>
  <si>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</si>
  <si>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</si>
  <si>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</si>
  <si>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</si>
  <si>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</si>
  <si>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</si>
  <si>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</si>
  <si>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</si>
  <si>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</si>
  <si>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</si>
  <si>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</si>
  <si>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</si>
  <si>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</si>
  <si>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</si>
  <si>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</si>
  <si>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</si>
  <si>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</si>
  <si>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</si>
  <si>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</si>
  <si>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</si>
  <si>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</si>
  <si>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</si>
  <si>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</si>
  <si>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</si>
  <si>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</si>
  <si>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</si>
  <si>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</si>
  <si>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</si>
  <si>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</si>
  <si>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</si>
  <si>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</si>
  <si>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</si>
  <si>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</si>
  <si>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</si>
  <si>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</si>
  <si>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</si>
  <si>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</si>
  <si>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</si>
  <si>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</si>
  <si>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</si>
  <si>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</si>
  <si>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</si>
  <si>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</si>
  <si>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</si>
  <si>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</si>
  <si>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</si>
  <si>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</si>
  <si>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</si>
  <si>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</si>
  <si>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</si>
  <si>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</si>
  <si>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</si>
  <si>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</si>
  <si>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</si>
  <si>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</si>
  <si>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</si>
  <si>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</si>
  <si>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</si>
  <si>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</si>
  <si>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</si>
  <si>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</si>
  <si>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</si>
  <si>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</si>
  <si>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</si>
  <si>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</si>
  <si>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</si>
  <si>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</si>
  <si>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</si>
  <si>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</si>
  <si>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</si>
  <si>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</si>
  <si>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</si>
  <si>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</si>
  <si>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</si>
  <si>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</si>
  <si>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</si>
  <si>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</si>
  <si>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</si>
  <si>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</si>
  <si>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</si>
  <si>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</si>
  <si>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</si>
  <si>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</si>
  <si>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</si>
  <si>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</si>
  <si>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</si>
  <si>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</si>
  <si>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</si>
  <si>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</si>
  <si>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</si>
  <si>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</si>
  <si>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</si>
  <si>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</si>
  <si>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</si>
  <si>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</si>
  <si>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</si>
  <si>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</si>
  <si>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</si>
  <si>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</si>
  <si>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</si>
  <si>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</si>
  <si>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</si>
  <si>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</si>
  <si>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</si>
  <si>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</si>
  <si>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</si>
  <si>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</si>
  <si>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</si>
  <si>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</si>
  <si>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</si>
  <si>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</si>
  <si>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</si>
  <si>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</si>
  <si>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</si>
  <si>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</si>
  <si>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</si>
  <si>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</si>
  <si>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</si>
  <si>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</si>
  <si>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</si>
  <si>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</si>
  <si>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</si>
  <si>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</si>
  <si>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</si>
  <si>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</si>
  <si>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</si>
  <si>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</si>
  <si>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</si>
  <si>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</si>
  <si>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</si>
  <si>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</si>
  <si>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</si>
  <si>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</si>
  <si>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</si>
  <si>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</si>
  <si>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</si>
  <si>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</si>
  <si>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</si>
  <si>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</si>
  <si>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</si>
  <si>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</si>
  <si>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</si>
  <si>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</si>
  <si>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</si>
  <si>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</si>
  <si>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</si>
  <si>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</si>
  <si>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</si>
  <si>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</si>
  <si>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</si>
  <si>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</si>
  <si>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</si>
  <si>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</si>
  <si>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</si>
  <si>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</si>
  <si>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</si>
  <si>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</si>
  <si>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</si>
  <si>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</si>
  <si>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</si>
  <si>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</si>
  <si>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</si>
  <si>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</si>
  <si>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</si>
  <si>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</si>
  <si>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</si>
  <si>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</si>
  <si>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</si>
  <si>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</si>
  <si>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</si>
  <si>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</si>
  <si>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</si>
  <si>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</si>
  <si>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</si>
  <si>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</si>
  <si>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</si>
  <si>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</si>
  <si>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</si>
  <si>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</si>
  <si>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</si>
  <si>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</si>
  <si>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</si>
  <si>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</si>
  <si>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</si>
  <si>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</si>
  <si>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</si>
  <si>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</si>
  <si>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</si>
  <si>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</si>
  <si>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</si>
  <si>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</si>
  <si>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</si>
  <si>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</si>
  <si>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</si>
  <si>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</si>
  <si>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</si>
  <si>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</si>
  <si>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</si>
  <si>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</si>
  <si>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</si>
  <si>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</si>
  <si>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</si>
  <si>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</si>
  <si>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</si>
  <si>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</si>
  <si>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</si>
  <si>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</si>
  <si>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</si>
  <si>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</si>
  <si>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</si>
  <si>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</si>
  <si>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</si>
  <si>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</si>
  <si>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</si>
  <si>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</si>
  <si>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</si>
  <si>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</si>
  <si>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</si>
  <si>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</si>
  <si>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</si>
  <si>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</si>
  <si>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</si>
  <si>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</si>
  <si>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</si>
  <si>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</si>
  <si>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</si>
  <si>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</si>
  <si>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</si>
  <si>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</si>
  <si>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</si>
  <si>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</si>
  <si>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</si>
  <si>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</si>
  <si>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</si>
  <si>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</si>
  <si>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</si>
  <si>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</si>
  <si>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</si>
  <si>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</si>
  <si>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</si>
  <si>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</si>
  <si>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</si>
  <si>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</si>
  <si>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</si>
  <si>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</si>
  <si>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</si>
  <si>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</si>
  <si>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</si>
  <si>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</si>
  <si>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</si>
  <si>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</si>
  <si>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</si>
  <si>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</si>
  <si>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</si>
  <si>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</si>
  <si>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</si>
  <si>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</si>
  <si>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</si>
  <si>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</si>
  <si>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</si>
  <si>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</si>
  <si>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</si>
  <si>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</si>
  <si>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</si>
  <si>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</si>
  <si>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</si>
  <si>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</si>
  <si>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</si>
  <si>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</si>
  <si>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</si>
  <si>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</si>
  <si>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</si>
  <si>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</si>
  <si>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</si>
  <si>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</si>
  <si>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</si>
  <si>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</si>
  <si>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</si>
  <si>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</si>
  <si>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</si>
  <si>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</si>
  <si>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</si>
  <si>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</si>
  <si>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</si>
  <si>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</si>
  <si>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</si>
  <si>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</si>
  <si>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</si>
  <si>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</si>
  <si>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</si>
  <si>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</si>
  <si>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</si>
  <si>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</si>
  <si>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</si>
  <si>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</si>
  <si>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</si>
  <si>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</si>
  <si>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</si>
  <si>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</si>
  <si>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</si>
  <si>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</si>
  <si>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</si>
  <si>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</si>
  <si>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</si>
  <si>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</si>
  <si>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</si>
  <si>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</si>
  <si>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</si>
  <si>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</si>
  <si>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</si>
  <si>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</si>
  <si>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</si>
  <si>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</si>
  <si>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</si>
  <si>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</si>
  <si>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</si>
  <si>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</si>
  <si>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</si>
  <si>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</si>
  <si>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</si>
  <si>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</si>
  <si>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</si>
  <si>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</si>
  <si>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</si>
  <si>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</si>
  <si>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</si>
  <si>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</si>
  <si>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</si>
  <si>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</si>
  <si>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</si>
  <si>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</si>
  <si>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</si>
  <si>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</si>
  <si>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</si>
  <si>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</si>
  <si>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</si>
  <si>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</si>
  <si>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</si>
  <si>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</si>
  <si>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</si>
  <si>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</si>
  <si>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</si>
  <si>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</si>
  <si>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</si>
  <si>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</si>
  <si>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</si>
  <si>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</si>
  <si>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</si>
  <si>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</si>
  <si>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</si>
  <si>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</si>
  <si>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</si>
  <si>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</si>
  <si>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</si>
  <si>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</si>
  <si>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</si>
  <si>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</si>
  <si>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</si>
  <si>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</si>
  <si>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</si>
  <si>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</si>
  <si>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</si>
  <si>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</si>
  <si>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</si>
  <si>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</si>
  <si>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</si>
  <si>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</si>
  <si>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</si>
  <si>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</si>
  <si>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</si>
  <si>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</si>
  <si>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</si>
  <si>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</si>
  <si>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</si>
  <si>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</si>
  <si>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</si>
  <si>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</si>
  <si>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</si>
  <si>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</si>
  <si>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</si>
  <si>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</si>
  <si>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</si>
  <si>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</si>
  <si>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</si>
  <si>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</si>
  <si>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</si>
  <si>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</si>
  <si>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</si>
  <si>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</si>
  <si>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</si>
  <si>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</si>
  <si>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</si>
  <si>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</si>
  <si>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</si>
  <si>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</si>
  <si>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</si>
  <si>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</si>
  <si>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</si>
  <si>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</si>
  <si>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</si>
  <si>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</si>
  <si>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</si>
  <si>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</si>
  <si>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</si>
  <si>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</si>
  <si>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</si>
  <si>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</si>
  <si>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</si>
  <si>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</si>
  <si>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</si>
  <si>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</si>
  <si>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</si>
  <si>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</si>
  <si>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</si>
  <si>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</si>
  <si>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</si>
  <si>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</si>
  <si>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</si>
  <si>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</si>
  <si>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</si>
  <si>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</si>
  <si>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</si>
  <si>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</si>
  <si>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</si>
  <si>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</si>
  <si>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</si>
  <si>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</si>
  <si>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</si>
  <si>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</si>
  <si>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</si>
  <si>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</si>
  <si>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</si>
  <si>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</si>
  <si>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</si>
  <si>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</si>
  <si>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</si>
  <si>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</si>
  <si>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</si>
  <si>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</si>
  <si>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</si>
  <si>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</si>
  <si>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</si>
  <si>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</si>
  <si>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</si>
  <si>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</si>
  <si>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</si>
  <si>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</si>
  <si>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</si>
  <si>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</si>
  <si>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</si>
  <si>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</si>
  <si>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</si>
  <si>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</si>
  <si>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</si>
  <si>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</si>
  <si>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</si>
  <si>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</si>
  <si>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</si>
  <si>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</si>
  <si>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</si>
  <si>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</si>
  <si>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</si>
  <si>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</si>
  <si>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</si>
  <si>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</si>
  <si>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</si>
  <si>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</si>
  <si>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</si>
  <si>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</si>
  <si>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</si>
  <si>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</si>
  <si>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</si>
  <si>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</si>
  <si>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</si>
  <si>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</si>
  <si>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</si>
  <si>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</si>
  <si>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</si>
  <si>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</si>
  <si>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</si>
  <si>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</si>
  <si>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</si>
  <si>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</si>
  <si>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</si>
  <si>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</si>
  <si>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</si>
  <si>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</si>
  <si>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</si>
  <si>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</si>
  <si>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</si>
  <si>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</si>
  <si>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</si>
  <si>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</si>
  <si>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</si>
  <si>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</si>
  <si>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</si>
  <si>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</si>
  <si>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</si>
  <si>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</si>
  <si>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</si>
  <si>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</si>
  <si>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</si>
  <si>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</si>
  <si>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</si>
  <si>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</si>
  <si>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</si>
  <si>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</si>
  <si>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</si>
  <si>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</si>
  <si>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</si>
  <si>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</si>
  <si>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</si>
  <si>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</si>
  <si>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</si>
  <si>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</si>
  <si>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</si>
  <si>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</si>
  <si>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</si>
  <si>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</si>
  <si>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</si>
  <si>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</si>
  <si>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</si>
  <si>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</si>
  <si>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</si>
  <si>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</si>
  <si>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</si>
  <si>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</si>
  <si>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</si>
  <si>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</si>
  <si>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</si>
  <si>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</si>
  <si>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</si>
  <si>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</si>
  <si>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</si>
  <si>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</si>
  <si>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</si>
  <si>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</si>
  <si>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</si>
  <si>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</si>
  <si>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</si>
  <si>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</si>
  <si>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</si>
  <si>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</si>
  <si>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</si>
  <si>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</si>
  <si>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</si>
  <si>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</si>
  <si>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</si>
  <si>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</si>
  <si>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</si>
  <si>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</si>
  <si>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</si>
  <si>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</si>
  <si>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</si>
  <si>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</si>
  <si>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</si>
  <si>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</si>
  <si>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</si>
  <si>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</si>
  <si>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</si>
  <si>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</si>
  <si>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</si>
  <si>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</si>
  <si>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</si>
  <si>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</si>
  <si>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</si>
  <si>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</si>
  <si>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</si>
  <si>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</si>
  <si>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</si>
  <si>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</si>
  <si>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</si>
  <si>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</si>
  <si>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</si>
  <si>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</si>
  <si>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</si>
  <si>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</si>
  <si>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</si>
  <si>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</si>
  <si>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</si>
  <si>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</si>
  <si>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</si>
  <si>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</si>
  <si>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</si>
  <si>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</si>
  <si>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</si>
  <si>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</si>
  <si>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</si>
  <si>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</si>
  <si>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</si>
  <si>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</si>
  <si>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</si>
  <si>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</si>
  <si>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</si>
  <si>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</si>
  <si>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</si>
  <si>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</si>
  <si>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</si>
  <si>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</si>
  <si>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</si>
  <si>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</si>
  <si>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</si>
  <si>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</si>
  <si>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</si>
  <si>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</si>
  <si>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</si>
  <si>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</si>
  <si>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</si>
  <si>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</si>
  <si>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</si>
  <si>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</si>
  <si>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</si>
  <si>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</si>
  <si>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</si>
  <si>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</si>
  <si>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</si>
  <si>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</si>
  <si>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</si>
  <si>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</si>
  <si>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</si>
  <si>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</si>
  <si>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</si>
  <si>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</si>
  <si>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</si>
  <si>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</si>
  <si>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</si>
  <si>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</si>
  <si>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</si>
  <si>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</si>
  <si>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</si>
  <si>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</si>
  <si>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</si>
  <si>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</si>
  <si>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</si>
  <si>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</si>
  <si>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</si>
  <si>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</si>
  <si>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</si>
  <si>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</si>
  <si>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</si>
  <si>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</si>
  <si>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</si>
  <si>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</si>
  <si>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</si>
  <si>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</si>
  <si>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</si>
  <si>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</si>
  <si>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</si>
  <si>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</si>
  <si>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</si>
  <si>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</si>
  <si>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</si>
  <si>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</si>
  <si>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</si>
  <si>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</si>
  <si>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</si>
  <si>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</si>
  <si>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</si>
  <si>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</si>
  <si>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</si>
  <si>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</si>
  <si>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</si>
  <si>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</si>
  <si>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</si>
  <si>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</si>
  <si>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</si>
  <si>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</si>
  <si>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</si>
  <si>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</si>
  <si>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</si>
  <si>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</si>
  <si>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</si>
  <si>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</si>
  <si>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</si>
  <si>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</si>
  <si>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</si>
  <si>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</si>
  <si>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</si>
  <si>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</si>
  <si>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</si>
  <si>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</si>
  <si>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</si>
  <si>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</si>
  <si>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</si>
  <si>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</si>
  <si>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</si>
  <si>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</si>
  <si>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</si>
  <si>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</si>
  <si>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</si>
  <si>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</si>
  <si>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</si>
  <si>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</si>
  <si>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</si>
  <si>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</si>
  <si>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</si>
  <si>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</si>
  <si>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</si>
  <si>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</si>
  <si>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</si>
  <si>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</si>
  <si>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</si>
  <si>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</si>
  <si>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</si>
  <si>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</si>
  <si>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</si>
  <si>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</si>
  <si>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</si>
  <si>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</si>
  <si>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</si>
  <si>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</si>
  <si>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</si>
  <si>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</si>
  <si>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</si>
  <si>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</si>
  <si>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</si>
  <si>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</si>
  <si>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</si>
  <si>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</si>
  <si>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</si>
  <si>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</si>
  <si>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</si>
  <si>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</si>
  <si>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</si>
  <si>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</si>
  <si>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</si>
  <si>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</si>
  <si>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</si>
  <si>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</si>
  <si>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</si>
  <si>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</si>
  <si>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</si>
  <si>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</si>
  <si>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</si>
  <si>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</si>
  <si>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</si>
  <si>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</si>
  <si>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</si>
  <si>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</si>
  <si>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</si>
  <si>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</si>
  <si>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</si>
  <si>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</si>
  <si>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</si>
  <si>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</si>
  <si>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</si>
  <si>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</si>
  <si>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</si>
  <si>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</si>
  <si>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</si>
  <si>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</si>
  <si>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</si>
  <si>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</si>
  <si>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</si>
  <si>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</si>
  <si>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</si>
  <si>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</si>
  <si>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</si>
  <si>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</si>
  <si>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</si>
  <si>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</si>
  <si>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</si>
  <si>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</si>
  <si>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</si>
  <si>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</si>
  <si>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</si>
  <si>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</si>
  <si>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</si>
  <si>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</si>
  <si>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</si>
  <si>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</si>
  <si>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</si>
  <si>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</si>
  <si>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</si>
  <si>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</si>
  <si>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</si>
  <si>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</si>
  <si>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</si>
  <si>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</si>
  <si>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</si>
  <si>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</si>
  <si>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</si>
  <si>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</si>
  <si>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</si>
  <si>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</si>
  <si>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</si>
  <si>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</si>
  <si>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</si>
  <si>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</si>
  <si>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</si>
  <si>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</si>
  <si>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</si>
  <si>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</si>
  <si>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</si>
  <si>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</si>
  <si>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</si>
  <si>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</si>
  <si>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</si>
  <si>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</si>
  <si>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</si>
  <si>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</si>
  <si>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</si>
  <si>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</si>
  <si>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</si>
  <si>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</si>
  <si>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</si>
  <si>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</si>
  <si>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</si>
  <si>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</si>
  <si>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</si>
  <si>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</si>
  <si>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</si>
  <si>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</si>
  <si>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</si>
  <si>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</si>
  <si>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</si>
  <si>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</si>
  <si>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</si>
  <si>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</si>
  <si>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</si>
  <si>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</si>
  <si>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</si>
  <si>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</si>
  <si>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</si>
  <si>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</si>
  <si>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</si>
  <si>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</si>
  <si>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</si>
  <si>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</si>
  <si>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</si>
  <si>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</si>
  <si>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</si>
  <si>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</si>
  <si>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</si>
  <si>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</si>
  <si>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</si>
  <si>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</si>
  <si>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</si>
  <si>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</si>
  <si>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</si>
  <si>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</si>
  <si>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</si>
  <si>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</si>
  <si>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</si>
  <si>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</si>
  <si>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</si>
  <si>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</si>
  <si>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</si>
  <si>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</si>
  <si>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</si>
  <si>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</si>
  <si>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</si>
  <si>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</si>
  <si>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</si>
  <si>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</si>
  <si>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</si>
  <si>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</si>
  <si>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</si>
  <si>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</si>
  <si>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</si>
  <si>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</si>
  <si>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</si>
  <si>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</si>
  <si>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</si>
  <si>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</si>
  <si>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</si>
  <si>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</si>
  <si>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</si>
  <si>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</si>
  <si>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</si>
  <si>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</si>
  <si>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</si>
  <si>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</si>
  <si>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</si>
  <si>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</si>
  <si>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</si>
  <si>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</si>
  <si>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</si>
  <si>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</si>
  <si>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</si>
  <si>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</si>
  <si>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</si>
  <si>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</si>
  <si>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</si>
  <si>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</si>
  <si>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</si>
  <si>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</si>
  <si>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</si>
  <si>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</si>
  <si>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</si>
  <si>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</si>
  <si>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</si>
  <si>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</si>
  <si>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</si>
  <si>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</si>
  <si>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</si>
  <si>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</si>
  <si>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</si>
  <si>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</si>
  <si>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</si>
  <si>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</si>
  <si>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</si>
  <si>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</si>
  <si>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</si>
  <si>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</si>
  <si>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</si>
  <si>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</si>
  <si>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</si>
  <si>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</si>
  <si>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</si>
  <si>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</si>
  <si>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</si>
  <si>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</si>
  <si>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</si>
  <si>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</si>
  <si>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</si>
  <si>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</si>
  <si>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</si>
  <si>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</si>
  <si>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</si>
  <si>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</si>
  <si>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</si>
  <si>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</si>
  <si>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</si>
  <si>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</si>
  <si>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</si>
  <si>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</si>
  <si>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</si>
  <si>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</si>
  <si>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</si>
  <si>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</si>
  <si>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</si>
  <si>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</si>
  <si>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</si>
  <si>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</si>
  <si>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</si>
  <si>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</si>
  <si>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</si>
  <si>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</si>
  <si>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</si>
  <si>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</si>
  <si>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</si>
  <si>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</si>
  <si>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</si>
  <si>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</si>
  <si>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</si>
  <si>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</si>
  <si>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</si>
  <si>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</si>
  <si>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</si>
  <si>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</si>
  <si>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</si>
  <si>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</si>
  <si>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</si>
  <si>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</si>
  <si>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</si>
  <si>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</si>
  <si>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</si>
  <si>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</si>
  <si>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</si>
  <si>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</si>
  <si>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</si>
  <si>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</si>
  <si>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</si>
  <si>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</si>
  <si>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</si>
  <si>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</si>
  <si>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</si>
  <si>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</si>
  <si>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</si>
  <si>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</si>
  <si>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</si>
  <si>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</si>
  <si>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</si>
  <si>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</si>
  <si>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</si>
  <si>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</si>
  <si>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</si>
  <si>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</si>
  <si>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</si>
  <si>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</si>
  <si>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</si>
  <si>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</si>
  <si>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</si>
  <si>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</si>
  <si>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</si>
  <si>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</si>
  <si>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</si>
  <si>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</si>
  <si>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</si>
  <si>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</si>
  <si>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</si>
  <si>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</si>
  <si>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</si>
  <si>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</si>
  <si>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</si>
  <si>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</si>
  <si>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</si>
  <si>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</si>
  <si>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</si>
  <si>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</si>
  <si>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</si>
  <si>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</si>
  <si>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</si>
  <si>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</si>
  <si>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</si>
  <si>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</si>
  <si>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</si>
  <si>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</si>
  <si>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</si>
  <si>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</si>
  <si>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</si>
  <si>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</si>
  <si>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</si>
  <si>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</si>
  <si>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</si>
  <si>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</si>
  <si>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</si>
  <si>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</si>
  <si>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</si>
  <si>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</si>
  <si>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</si>
  <si>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</si>
  <si>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</si>
  <si>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</si>
  <si>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</si>
  <si>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</si>
  <si>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</si>
  <si>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</si>
  <si>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</si>
  <si>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</si>
  <si>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</si>
  <si>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</si>
  <si>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</si>
  <si>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</si>
  <si>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</si>
  <si>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</si>
  <si>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</si>
  <si>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</si>
  <si>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</si>
  <si>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</si>
  <si>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</si>
  <si>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</si>
  <si>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</si>
  <si>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</si>
  <si>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</si>
  <si>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</si>
  <si>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</si>
  <si>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</si>
  <si>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</si>
  <si>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</si>
  <si>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</si>
  <si>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</si>
  <si>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</si>
  <si>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</si>
  <si>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</si>
  <si>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</si>
  <si>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</si>
  <si>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</si>
  <si>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</si>
  <si>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</si>
  <si>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</si>
  <si>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</si>
  <si>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</si>
  <si>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</si>
  <si>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</si>
  <si>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</si>
  <si>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</si>
  <si>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</si>
  <si>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</si>
  <si>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</si>
  <si>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</si>
  <si>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</si>
  <si>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</si>
  <si>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</si>
  <si>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</si>
  <si>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</si>
  <si>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</si>
  <si>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</si>
  <si>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</si>
  <si>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</si>
  <si>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</si>
  <si>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</si>
  <si>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</si>
  <si>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</si>
  <si>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</si>
  <si>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</si>
  <si>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</si>
  <si>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</si>
  <si>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</si>
  <si>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</si>
  <si>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</si>
  <si>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</si>
  <si>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</si>
  <si>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</si>
  <si>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</si>
  <si>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</si>
  <si>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</si>
  <si>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</si>
  <si>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</si>
  <si>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</si>
  <si>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</si>
  <si>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</si>
  <si>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</si>
  <si>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</si>
  <si>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</si>
  <si>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</si>
  <si>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</si>
  <si>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</si>
  <si>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</si>
  <si>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</si>
  <si>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</si>
  <si>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</si>
  <si>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</si>
  <si>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</si>
  <si>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</si>
  <si>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</si>
  <si>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</si>
  <si>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</si>
  <si>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</si>
  <si>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</si>
  <si>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</si>
  <si>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</si>
  <si>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</si>
  <si>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</si>
  <si>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</si>
  <si>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</si>
  <si>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</si>
  <si>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</si>
  <si>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</si>
  <si>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</si>
  <si>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</si>
  <si>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</si>
  <si>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</si>
  <si>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</si>
  <si>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</si>
  <si>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</si>
  <si>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</si>
  <si>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</si>
  <si>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</si>
  <si>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</si>
  <si>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</si>
  <si>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</si>
  <si>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</si>
  <si>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</si>
  <si>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</si>
  <si>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</si>
  <si>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</si>
  <si>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</si>
  <si>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</si>
  <si>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</si>
  <si>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</si>
  <si>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</si>
  <si>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</si>
  <si>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</si>
  <si>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</si>
  <si>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</si>
  <si>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</si>
  <si>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</si>
  <si>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</si>
  <si>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</si>
  <si>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</si>
  <si>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</si>
  <si>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</si>
  <si>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</si>
  <si>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</si>
  <si>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</si>
  <si>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</si>
  <si>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</si>
  <si>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</si>
  <si>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</si>
  <si>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</si>
  <si>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</si>
  <si>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</si>
  <si>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</si>
  <si>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</si>
  <si>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</si>
  <si>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</si>
  <si>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</si>
  <si>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</si>
  <si>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</si>
  <si>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</si>
  <si>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</si>
  <si>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</si>
  <si>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</si>
  <si>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</si>
  <si>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</si>
  <si>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</si>
  <si>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</si>
  <si>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</si>
  <si>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</si>
  <si>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</si>
  <si>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</si>
  <si>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</si>
  <si>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</si>
  <si>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</si>
  <si>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</si>
  <si>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</si>
  <si>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</si>
  <si>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</si>
  <si>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</si>
  <si>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</si>
  <si>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</si>
  <si>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</si>
  <si>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</si>
  <si>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</si>
  <si>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</si>
  <si>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</si>
  <si>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</si>
  <si>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</si>
  <si>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</si>
  <si>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</si>
  <si>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</si>
  <si>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</si>
  <si>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</si>
  <si>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</si>
  <si>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</si>
  <si>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</si>
  <si>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</si>
  <si>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</si>
  <si>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</si>
  <si>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</si>
  <si>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</si>
  <si>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</si>
  <si>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</si>
  <si>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</si>
  <si>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</si>
  <si>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</si>
  <si>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</si>
  <si>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</si>
  <si>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</si>
  <si>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</si>
  <si>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</si>
  <si>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</si>
  <si>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</si>
  <si>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</si>
  <si>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</si>
  <si>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</si>
  <si>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</si>
  <si>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</si>
  <si>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</si>
  <si>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</si>
  <si>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</si>
  <si>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</si>
  <si>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</si>
  <si>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</si>
  <si>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</si>
  <si>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</si>
  <si>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</si>
  <si>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</si>
  <si>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</si>
  <si>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</si>
  <si>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</si>
  <si>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</si>
  <si>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</si>
  <si>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</si>
  <si>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</si>
  <si>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</si>
  <si>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</si>
  <si>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</si>
  <si>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</si>
  <si>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</si>
  <si>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</si>
  <si>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</si>
  <si>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</si>
  <si>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</si>
  <si>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</si>
  <si>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</si>
  <si>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</si>
  <si>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</si>
  <si>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</si>
  <si>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</si>
  <si>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</si>
  <si>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</si>
  <si>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</si>
  <si>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</si>
  <si>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</si>
  <si>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</si>
  <si>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</si>
  <si>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</si>
  <si>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</si>
  <si>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</si>
  <si>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</si>
  <si>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</si>
  <si>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</si>
  <si>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</si>
  <si>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</si>
  <si>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</si>
  <si>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</si>
  <si>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</si>
  <si>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</si>
  <si>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</si>
  <si>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</si>
  <si>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</si>
  <si>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</si>
  <si>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</si>
  <si>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</si>
  <si>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</si>
  <si>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</si>
  <si>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</si>
  <si>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</si>
  <si>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</si>
  <si>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</si>
  <si>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</si>
  <si>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</si>
  <si>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</si>
  <si>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</si>
  <si>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</si>
  <si>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</si>
  <si>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</si>
  <si>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</si>
  <si>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</si>
  <si>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</si>
  <si>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</si>
  <si>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</si>
  <si>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</si>
  <si>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</si>
  <si>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</si>
  <si>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</si>
  <si>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</si>
  <si>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</si>
  <si>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</si>
  <si>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</si>
  <si>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</si>
  <si>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</si>
  <si>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</si>
  <si>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</si>
  <si>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</si>
  <si>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</si>
  <si>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</si>
  <si>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</si>
  <si>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</si>
  <si>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</si>
  <si>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</si>
  <si>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</si>
  <si>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</si>
  <si>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</si>
  <si>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</si>
  <si>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</si>
  <si>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</si>
  <si>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</si>
  <si>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</si>
  <si>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</si>
  <si>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</si>
  <si>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</si>
  <si>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</si>
  <si>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</si>
  <si>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</si>
  <si>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</si>
  <si>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</si>
  <si>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</si>
  <si>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</si>
  <si>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</si>
  <si>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</si>
  <si>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</si>
  <si>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</si>
  <si>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</si>
  <si>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</si>
  <si>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</si>
  <si>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</si>
  <si>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</si>
  <si>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</si>
  <si>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</si>
  <si>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</si>
  <si>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</si>
  <si>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</si>
  <si>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</si>
  <si>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</si>
  <si>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</si>
  <si>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</si>
  <si>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</si>
  <si>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</si>
  <si>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</si>
  <si>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</si>
  <si>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</si>
  <si>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</si>
  <si>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</si>
  <si>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</si>
  <si>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</si>
  <si>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</si>
  <si>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</si>
  <si>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</si>
  <si>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</si>
  <si>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</si>
  <si>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</si>
  <si>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</si>
  <si>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</si>
  <si>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</si>
  <si>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</si>
  <si>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</si>
  <si>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</si>
  <si>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</si>
  <si>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</si>
  <si>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</si>
  <si>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</si>
  <si>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</si>
  <si>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</si>
  <si>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</si>
  <si>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</si>
  <si>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</si>
  <si>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</si>
  <si>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</si>
  <si>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</si>
  <si>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</si>
  <si>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</si>
  <si>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</si>
  <si>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</si>
  <si>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</si>
  <si>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</si>
  <si>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</si>
  <si>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</si>
  <si>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</si>
  <si>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</si>
  <si>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</si>
  <si>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</si>
  <si>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</si>
  <si>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</si>
  <si>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</si>
  <si>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</si>
  <si>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</si>
  <si>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</si>
  <si>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</si>
  <si>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</si>
  <si>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</si>
  <si>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</si>
  <si>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</si>
  <si>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</si>
  <si>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</si>
  <si>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</si>
  <si>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</si>
  <si>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</si>
  <si>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</si>
  <si>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</si>
  <si>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</si>
  <si>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</si>
  <si>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</si>
  <si>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</si>
  <si>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</si>
  <si>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</si>
  <si>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</si>
  <si>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</si>
  <si>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</si>
  <si>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</si>
  <si>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</si>
  <si>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</si>
  <si>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</si>
  <si>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</si>
  <si>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</si>
  <si>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</si>
  <si>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</si>
  <si>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</si>
  <si>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</si>
  <si>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</si>
  <si>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</si>
  <si>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</si>
  <si>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</si>
  <si>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</si>
  <si>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</si>
  <si>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</si>
  <si>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</si>
  <si>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</si>
  <si>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</si>
  <si>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</si>
  <si>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</si>
  <si>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</si>
  <si>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</si>
  <si>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</si>
  <si>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</si>
  <si>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</si>
  <si>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</si>
  <si>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</si>
  <si>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</si>
  <si>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</si>
  <si>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</si>
  <si>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</si>
  <si>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</si>
  <si>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</si>
  <si>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</si>
  <si>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</si>
  <si>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</si>
  <si>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</si>
  <si>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</si>
  <si>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</si>
  <si>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</si>
  <si>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</si>
  <si>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</si>
  <si>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</si>
  <si>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</si>
  <si>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</si>
  <si>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</si>
  <si>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</si>
  <si>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</si>
  <si>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</si>
  <si>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</si>
  <si>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</si>
  <si>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</si>
  <si>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</si>
  <si>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</si>
  <si>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</si>
  <si>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</si>
  <si>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</si>
  <si>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</si>
  <si>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</si>
  <si>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</si>
  <si>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</si>
  <si>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</si>
  <si>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</si>
  <si>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</si>
  <si>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</si>
  <si>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</si>
  <si>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</si>
  <si>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</si>
  <si>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</si>
  <si>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</si>
  <si>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</si>
  <si>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</si>
  <si>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</si>
  <si>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</si>
  <si>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</si>
  <si>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</si>
  <si>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</si>
  <si>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</si>
  <si>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</si>
  <si>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</si>
  <si>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</si>
  <si>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</si>
  <si>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</si>
  <si>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</si>
  <si>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</si>
  <si>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</si>
  <si>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</si>
  <si>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</si>
  <si>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</si>
  <si>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</si>
  <si>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</si>
  <si>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</si>
  <si>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</si>
  <si>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</si>
  <si>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</si>
  <si>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</si>
  <si>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</si>
  <si>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</si>
  <si>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</si>
  <si>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</si>
  <si>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</si>
  <si>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</si>
  <si>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</si>
  <si>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</si>
  <si>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</si>
  <si>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</si>
  <si>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</si>
  <si>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</si>
  <si>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</si>
  <si>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</si>
  <si>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</si>
  <si>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</si>
  <si>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</si>
  <si>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</si>
  <si>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</si>
  <si>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</si>
  <si>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</si>
  <si>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</si>
  <si>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</si>
  <si>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</si>
  <si>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</si>
  <si>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</si>
  <si>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</si>
  <si>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</si>
  <si>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</si>
  <si>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</si>
  <si>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</si>
  <si>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</si>
  <si>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</si>
  <si>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</si>
  <si>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</si>
  <si>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</si>
  <si>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</si>
  <si>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</si>
  <si>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</si>
  <si>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</si>
  <si>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</si>
  <si>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</si>
  <si>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</si>
  <si>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</si>
  <si>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</si>
  <si>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</si>
  <si>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</si>
  <si>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</si>
  <si>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</si>
  <si>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</si>
  <si>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</si>
  <si>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</si>
  <si>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</si>
  <si>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</si>
  <si>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</si>
  <si>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</si>
  <si>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</si>
  <si>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</si>
  <si>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</si>
  <si>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</si>
  <si>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</si>
  <si>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</si>
  <si>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</si>
  <si>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</si>
  <si>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</si>
  <si>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</si>
  <si>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</si>
  <si>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</si>
  <si>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</si>
  <si>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</si>
  <si>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</si>
  <si>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</si>
  <si>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</si>
  <si>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</si>
  <si>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</si>
  <si>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</si>
  <si>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</si>
  <si>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</si>
  <si>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</si>
  <si>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</si>
  <si>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</si>
  <si>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</si>
  <si>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</si>
  <si>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</si>
  <si>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</si>
  <si>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</si>
  <si>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</si>
  <si>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</si>
  <si>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</si>
  <si>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</si>
  <si>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</si>
  <si>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</si>
  <si>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</si>
  <si>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</si>
  <si>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</si>
  <si>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</si>
  <si>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</si>
  <si>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</si>
  <si>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</si>
  <si>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</si>
  <si>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</si>
  <si>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</si>
  <si>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</si>
  <si>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</si>
  <si>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</si>
  <si>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</si>
  <si>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</si>
  <si>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</si>
  <si>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</si>
  <si>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</si>
  <si>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</si>
  <si>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</si>
  <si>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</si>
  <si>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</si>
  <si>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</si>
  <si>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</si>
  <si>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</si>
  <si>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</si>
  <si>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</si>
  <si>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</si>
  <si>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</si>
  <si>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</si>
  <si>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</si>
  <si>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</si>
  <si>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</si>
  <si>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</si>
  <si>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</si>
  <si>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</si>
  <si>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</si>
  <si>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</si>
  <si>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</si>
  <si>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</si>
  <si>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</si>
  <si>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</si>
  <si>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</si>
  <si>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</si>
  <si>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</si>
  <si>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</si>
  <si>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</si>
  <si>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</si>
  <si>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</si>
  <si>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</si>
  <si>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</si>
  <si>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</si>
  <si>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</si>
  <si>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</si>
  <si>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</si>
  <si>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</si>
  <si>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</si>
  <si>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</si>
  <si>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</si>
  <si>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</si>
  <si>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</si>
  <si>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</si>
  <si>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</si>
  <si>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</si>
  <si>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</si>
  <si>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</si>
  <si>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</si>
  <si>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</si>
  <si>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</si>
  <si>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</si>
  <si>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</si>
  <si>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</si>
  <si>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</si>
  <si>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</si>
  <si>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</si>
  <si>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</si>
  <si>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</si>
  <si>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</si>
  <si>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</si>
  <si>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</si>
  <si>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</si>
  <si>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</si>
  <si>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</si>
  <si>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</si>
  <si>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</si>
  <si>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</si>
  <si>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</si>
  <si>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</si>
  <si>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</si>
  <si>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</si>
  <si>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</si>
  <si>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</si>
  <si>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</si>
  <si>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</si>
  <si>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</si>
  <si>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</si>
  <si>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</si>
  <si>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</si>
  <si>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</si>
  <si>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</si>
  <si>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</si>
  <si>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</si>
  <si>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</si>
  <si>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</si>
  <si>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</si>
  <si>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</si>
  <si>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</si>
  <si>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</si>
  <si>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</si>
  <si>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</si>
  <si>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</si>
  <si>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</si>
  <si>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</si>
  <si>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</si>
  <si>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</si>
  <si>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</si>
  <si>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</si>
  <si>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</si>
  <si>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</si>
  <si>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</si>
  <si>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</si>
  <si>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</si>
  <si>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</si>
  <si>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</si>
  <si>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</si>
  <si>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</si>
  <si>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</si>
  <si>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</si>
  <si>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</si>
  <si>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</si>
  <si>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</si>
  <si>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</si>
  <si>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</si>
  <si>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</si>
  <si>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</si>
  <si>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</si>
  <si>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</si>
  <si>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</si>
  <si>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</si>
  <si>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</si>
  <si>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</si>
  <si>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</si>
  <si>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</si>
  <si>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</si>
  <si>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</si>
  <si>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</si>
  <si>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</si>
  <si>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</si>
  <si>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</si>
  <si>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</si>
  <si>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</si>
  <si>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</si>
  <si>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</si>
  <si>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</si>
  <si>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</si>
  <si>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</si>
  <si>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</si>
  <si>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</si>
  <si>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</si>
  <si>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</si>
  <si>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</si>
  <si>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</si>
  <si>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</si>
  <si>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</si>
  <si>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</si>
  <si>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</si>
  <si>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</si>
  <si>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</si>
  <si>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</si>
  <si>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</si>
  <si>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</si>
  <si>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</si>
  <si>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</si>
  <si>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</si>
  <si>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</si>
  <si>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</si>
  <si>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</si>
  <si>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</si>
  <si>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</si>
  <si>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</si>
  <si>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</si>
  <si>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</si>
  <si>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</si>
  <si>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</si>
  <si>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</si>
  <si>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</si>
  <si>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</si>
  <si>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</si>
  <si>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</si>
  <si>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</si>
  <si>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</si>
  <si>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</si>
  <si>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</si>
  <si>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</si>
  <si>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</si>
  <si>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</si>
  <si>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</si>
  <si>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</si>
  <si>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</si>
  <si>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</si>
  <si>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</si>
  <si>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</si>
  <si>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</si>
  <si>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</si>
  <si>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</si>
  <si>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</si>
  <si>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</si>
  <si>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</si>
  <si>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</si>
  <si>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</si>
  <si>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</si>
  <si>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</si>
  <si>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</si>
  <si>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</si>
  <si>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</si>
  <si>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</si>
  <si>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</si>
  <si>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</si>
  <si>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</si>
  <si>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</si>
  <si>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</si>
  <si>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</si>
  <si>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</si>
  <si>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</si>
  <si>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</si>
  <si>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</si>
  <si>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</si>
  <si>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</si>
  <si>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</si>
  <si>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</si>
  <si>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</si>
  <si>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</si>
  <si>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</si>
  <si>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</si>
  <si>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</si>
  <si>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</si>
  <si>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</si>
  <si>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</si>
  <si>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</si>
  <si>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</si>
  <si>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</si>
  <si>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</si>
  <si>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</si>
  <si>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</si>
  <si>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</si>
  <si>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</si>
  <si>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</si>
  <si>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</si>
  <si>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</si>
  <si>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</si>
  <si>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</si>
  <si>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</si>
  <si>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</si>
  <si>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</si>
  <si>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</si>
  <si>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</si>
  <si>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</si>
  <si>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</si>
  <si>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</si>
  <si>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</si>
  <si>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</si>
  <si>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</si>
  <si>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</si>
  <si>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</si>
  <si>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</si>
  <si>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</si>
  <si>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</si>
  <si>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</si>
  <si>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</si>
  <si>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</si>
  <si>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</si>
  <si>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</si>
  <si>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</si>
  <si>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</si>
  <si>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</si>
  <si>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</si>
  <si>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</si>
  <si>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</si>
  <si>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</si>
  <si>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</si>
  <si>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</si>
  <si>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</si>
  <si>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</si>
  <si>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</si>
  <si>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</si>
  <si>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</si>
  <si>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</si>
  <si>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</si>
  <si>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</si>
  <si>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</si>
  <si>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</si>
  <si>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</si>
  <si>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</si>
  <si>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</si>
  <si>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</si>
  <si>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</si>
  <si>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</si>
  <si>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</si>
  <si>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</si>
  <si>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</si>
  <si>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</si>
  <si>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</si>
  <si>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</si>
  <si>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</si>
  <si>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</si>
  <si>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</si>
  <si>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</si>
  <si>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</si>
  <si>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</si>
  <si>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</si>
  <si>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</si>
  <si>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</si>
  <si>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</si>
  <si>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</si>
  <si>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</si>
  <si>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</si>
  <si>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</si>
  <si>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</si>
  <si>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</si>
  <si>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</si>
  <si>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</si>
  <si>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</si>
  <si>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</si>
  <si>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</si>
  <si>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</si>
  <si>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</si>
  <si>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</si>
  <si>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</si>
  <si>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</si>
  <si>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</si>
  <si>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</si>
  <si>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</si>
  <si>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</si>
  <si>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</si>
  <si>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</si>
  <si>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</si>
  <si>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</si>
  <si>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</si>
  <si>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</si>
  <si>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</si>
  <si>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</si>
  <si>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</si>
  <si>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</si>
  <si>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</si>
  <si>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</si>
  <si>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</si>
  <si>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</si>
  <si>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</si>
  <si>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</si>
  <si>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</si>
  <si>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</si>
  <si>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</si>
  <si>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</si>
  <si>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</si>
  <si>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</si>
  <si>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</si>
  <si>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</si>
  <si>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</si>
  <si>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</si>
  <si>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</si>
  <si>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</si>
  <si>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</si>
  <si>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</si>
  <si>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</si>
  <si>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</si>
  <si>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</si>
  <si>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</si>
  <si>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</si>
  <si>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</si>
  <si>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</si>
  <si>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</si>
  <si>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</si>
  <si>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</si>
  <si>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</si>
  <si>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</si>
  <si>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</si>
  <si>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</si>
  <si>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</si>
  <si>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</si>
  <si>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</si>
  <si>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</si>
  <si>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</si>
  <si>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</si>
  <si>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</si>
  <si>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</si>
  <si>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</si>
  <si>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</si>
  <si>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</si>
  <si>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</si>
  <si>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</si>
  <si>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</si>
  <si>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</si>
  <si>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</si>
  <si>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</si>
  <si>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</si>
  <si>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</si>
  <si>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</si>
  <si>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</si>
  <si>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</si>
  <si>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</si>
  <si>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</si>
  <si>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</si>
  <si>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</si>
  <si>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</si>
  <si>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</si>
  <si>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</si>
  <si>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</si>
  <si>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</si>
  <si>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</si>
  <si>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</si>
  <si>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</si>
  <si>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</si>
  <si>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</si>
  <si>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</si>
  <si>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</si>
  <si>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</si>
  <si>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</si>
  <si>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</si>
  <si>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</si>
  <si>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</si>
  <si>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</si>
  <si>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</si>
  <si>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</si>
  <si>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</si>
  <si>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</si>
  <si>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</si>
  <si>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</si>
  <si>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</si>
  <si>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</si>
  <si>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</si>
  <si>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</si>
  <si>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</si>
  <si>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</si>
  <si>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</si>
  <si>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</si>
  <si>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</si>
  <si>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</si>
  <si>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</si>
  <si>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</si>
  <si>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</si>
  <si>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</si>
  <si>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</si>
  <si>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</si>
  <si>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</si>
  <si>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</si>
  <si>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</si>
  <si>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</si>
  <si>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</si>
  <si>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</si>
  <si>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</si>
  <si>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</si>
  <si>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</si>
  <si>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</si>
  <si>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</si>
  <si>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</si>
  <si>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</si>
  <si>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</si>
  <si>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</si>
  <si>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</si>
  <si>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</si>
  <si>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</si>
  <si>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</si>
  <si>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</si>
  <si>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</si>
  <si>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</si>
  <si>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</si>
  <si>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</si>
  <si>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</si>
  <si>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</si>
  <si>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</si>
  <si>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</si>
  <si>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</si>
  <si>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</si>
  <si>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</si>
  <si>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</si>
  <si>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</si>
  <si>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</si>
  <si>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</si>
  <si>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</si>
  <si>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</si>
  <si>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</si>
  <si>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</si>
  <si>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</si>
  <si>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</si>
  <si>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</si>
  <si>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</si>
  <si>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</si>
  <si>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</si>
  <si>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</si>
  <si>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</si>
  <si>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</si>
  <si>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</si>
  <si>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</si>
  <si>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</si>
  <si>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</si>
  <si>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</si>
  <si>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</si>
  <si>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</si>
  <si>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</si>
  <si>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</si>
  <si>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</si>
  <si>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</si>
  <si>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</si>
  <si>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</si>
  <si>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</si>
  <si>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</si>
  <si>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</si>
  <si>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</si>
  <si>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</si>
  <si>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</si>
  <si>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</si>
  <si>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</si>
  <si>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</si>
  <si>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</si>
  <si>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</si>
  <si>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</si>
  <si>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</si>
  <si>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</si>
  <si>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</si>
  <si>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</si>
  <si>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</si>
  <si>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</si>
  <si>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</si>
  <si>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</si>
  <si>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</si>
  <si>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</si>
  <si>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</si>
  <si>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</si>
  <si>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</si>
  <si>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</si>
  <si>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</si>
  <si>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</si>
  <si>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</si>
  <si>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</si>
  <si>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</si>
  <si>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</si>
  <si>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</si>
  <si>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</si>
  <si>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</si>
  <si>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</si>
  <si>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</si>
  <si>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</si>
  <si>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</si>
  <si>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</si>
  <si>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</si>
  <si>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</si>
  <si>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</si>
  <si>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</si>
  <si>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</si>
  <si>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</si>
  <si>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</si>
  <si>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</si>
  <si>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</si>
  <si>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</si>
  <si>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</si>
  <si>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</si>
  <si>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</si>
  <si>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</si>
  <si>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</si>
  <si>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</si>
  <si>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</si>
  <si>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</si>
  <si>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</si>
  <si>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</si>
  <si>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</si>
  <si>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</si>
  <si>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</si>
  <si>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</si>
  <si>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</si>
  <si>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</si>
  <si>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</si>
  <si>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</si>
  <si>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</si>
  <si>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</si>
  <si>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</si>
  <si>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</si>
  <si>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</si>
  <si>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</si>
  <si>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</si>
  <si>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</si>
  <si>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</si>
  <si>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</si>
  <si>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</si>
  <si>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</si>
  <si>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</si>
  <si>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</si>
  <si>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</si>
  <si>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</si>
  <si>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</si>
  <si>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</si>
  <si>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</si>
  <si>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</si>
  <si>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</si>
  <si>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</si>
  <si>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</si>
  <si>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</si>
  <si>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</si>
  <si>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</si>
  <si>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</si>
  <si>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</si>
  <si>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</si>
  <si>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</si>
  <si>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</si>
  <si>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</si>
  <si>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</si>
  <si>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</si>
  <si>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</si>
  <si>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</si>
  <si>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</si>
  <si>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</si>
  <si>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</si>
  <si>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</si>
  <si>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</si>
  <si>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</si>
  <si>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</si>
  <si>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</si>
  <si>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</si>
  <si>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</si>
  <si>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</si>
  <si>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</si>
  <si>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</si>
  <si>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</si>
  <si>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</si>
  <si>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</si>
  <si>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</si>
  <si>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</si>
  <si>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</si>
  <si>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</si>
  <si>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</si>
  <si>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</si>
  <si>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</si>
  <si>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</si>
  <si>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</si>
  <si>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</si>
  <si>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</si>
  <si>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</si>
  <si>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</si>
  <si>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</si>
  <si>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</si>
  <si>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</si>
  <si>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</si>
  <si>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</si>
  <si>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</si>
  <si>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</si>
  <si>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</si>
  <si>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</si>
  <si>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</si>
  <si>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</si>
  <si>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</si>
  <si>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</si>
  <si>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</si>
  <si>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</si>
  <si>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</si>
  <si>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</si>
  <si>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</si>
  <si>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</si>
  <si>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</si>
  <si>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</si>
  <si>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</si>
  <si>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</si>
  <si>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</si>
  <si>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</si>
  <si>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</si>
  <si>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</si>
  <si>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</si>
  <si>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</si>
  <si>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</si>
  <si>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</si>
  <si>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</si>
  <si>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</si>
  <si>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</si>
  <si>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</si>
  <si>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</si>
  <si>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</si>
  <si>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</si>
  <si>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</si>
  <si>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</si>
  <si>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</si>
  <si>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</si>
  <si>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</si>
  <si>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</si>
  <si>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</si>
  <si>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</si>
  <si>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</si>
  <si>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</si>
  <si>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</si>
  <si>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</si>
  <si>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</si>
  <si>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</si>
  <si>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</si>
  <si>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</si>
  <si>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</si>
  <si>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</si>
  <si>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</si>
  <si>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</si>
  <si>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</si>
  <si>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</si>
  <si>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</si>
  <si>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</si>
  <si>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</si>
  <si>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</si>
  <si>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</si>
  <si>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</si>
  <si>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</si>
  <si>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</si>
  <si>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</si>
  <si>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</si>
  <si>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</si>
  <si>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</si>
  <si>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</si>
  <si>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</si>
  <si>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</si>
  <si>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</si>
  <si>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</si>
  <si>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</si>
  <si>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</si>
  <si>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</si>
  <si>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</si>
  <si>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</si>
  <si>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</si>
  <si>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</si>
  <si>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</si>
  <si>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</si>
  <si>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</si>
  <si>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</si>
  <si>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</si>
  <si>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</si>
  <si>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</si>
  <si>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</si>
  <si>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</si>
  <si>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</si>
  <si>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</si>
  <si>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</si>
  <si>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</si>
  <si>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</si>
  <si>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</si>
  <si>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</si>
  <si>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</si>
  <si>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</si>
  <si>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</si>
  <si>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</si>
  <si>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</si>
  <si>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</si>
  <si>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</si>
  <si>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</si>
  <si>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</si>
  <si>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</si>
  <si>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</si>
  <si>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</si>
  <si>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</si>
  <si>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</si>
  <si>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</si>
  <si>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</si>
  <si>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</si>
  <si>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</si>
  <si>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</si>
  <si>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</si>
  <si>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</si>
  <si>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</si>
  <si>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</si>
  <si>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</si>
  <si>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</si>
  <si>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</si>
  <si>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</si>
  <si>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</si>
  <si>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</si>
  <si>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</si>
  <si>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</si>
  <si>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</si>
  <si>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</si>
  <si>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</si>
  <si>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</si>
  <si>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</si>
  <si>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</si>
  <si>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</si>
  <si>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</si>
  <si>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</si>
  <si>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</si>
  <si>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</si>
  <si>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</si>
  <si>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</si>
  <si>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</si>
  <si>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</si>
  <si>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</si>
  <si>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</si>
  <si>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</si>
  <si>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</si>
  <si>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</si>
  <si>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</si>
  <si>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</si>
  <si>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</si>
  <si>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</si>
  <si>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</si>
  <si>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</si>
  <si>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</si>
  <si>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</si>
  <si>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</si>
  <si>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</si>
  <si>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</si>
  <si>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</si>
  <si>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</si>
  <si>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</si>
  <si>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</si>
  <si>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</si>
  <si>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</si>
  <si>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</si>
  <si>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</si>
  <si>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</si>
  <si>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</si>
  <si>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</si>
  <si>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</si>
  <si>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</si>
  <si>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</si>
  <si>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</si>
  <si>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</si>
  <si>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</si>
  <si>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</si>
  <si>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</si>
  <si>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</si>
  <si>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</si>
  <si>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</si>
  <si>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</si>
  <si>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</si>
  <si>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</si>
  <si>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</si>
  <si>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</si>
  <si>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</si>
  <si>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</si>
  <si>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</si>
  <si>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</si>
  <si>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</si>
  <si>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</si>
  <si>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</si>
  <si>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</si>
  <si>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</si>
  <si>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</si>
  <si>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</si>
  <si>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</si>
  <si>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</si>
  <si>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</si>
  <si>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</si>
  <si>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</si>
  <si>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</si>
  <si>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</si>
  <si>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</si>
  <si>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</si>
  <si>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</si>
  <si>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</si>
  <si>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</si>
  <si>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</si>
  <si>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</si>
  <si>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</si>
  <si>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</si>
  <si>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</si>
  <si>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</si>
  <si>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</si>
  <si>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</si>
  <si>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</si>
  <si>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</si>
  <si>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</si>
  <si>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</si>
  <si>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</si>
  <si>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</si>
  <si>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</si>
  <si>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</si>
  <si>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</si>
  <si>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</si>
  <si>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</si>
  <si>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</si>
  <si>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</si>
  <si>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</si>
  <si>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</si>
  <si>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</si>
  <si>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</si>
  <si>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</si>
  <si>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</si>
  <si>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</si>
  <si>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</si>
  <si>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</si>
  <si>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</si>
  <si>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</si>
  <si>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</si>
  <si>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</si>
  <si>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</si>
  <si>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</si>
  <si>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</si>
  <si>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</si>
  <si>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</si>
  <si>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</si>
  <si>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</si>
  <si>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</si>
  <si>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</si>
  <si>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</si>
  <si>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</si>
  <si>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</si>
  <si>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</si>
  <si>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</si>
  <si>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</si>
  <si>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</si>
  <si>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</si>
  <si>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</si>
  <si>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</si>
  <si>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</si>
  <si>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</si>
  <si>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</si>
  <si>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</si>
  <si>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</si>
  <si>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</si>
  <si>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</si>
  <si>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</si>
  <si>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</si>
  <si>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</si>
  <si>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</si>
  <si>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</si>
  <si>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</si>
  <si>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</si>
  <si>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</si>
  <si>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</si>
  <si>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</si>
  <si>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</si>
  <si>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</si>
  <si>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</si>
  <si>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</si>
  <si>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</si>
  <si>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</si>
  <si>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</si>
  <si>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</si>
  <si>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</si>
  <si>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</si>
  <si>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</si>
  <si>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</si>
  <si>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</si>
  <si>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</si>
  <si>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</si>
  <si>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</si>
  <si>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</si>
  <si>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</si>
  <si>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</si>
  <si>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</si>
  <si>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</si>
  <si>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</si>
  <si>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</si>
  <si>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</si>
  <si>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</si>
  <si>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</si>
  <si>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</si>
  <si>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</si>
  <si>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</si>
  <si>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</si>
  <si>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</si>
  <si>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</si>
  <si>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</si>
  <si>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</si>
  <si>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</si>
  <si>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</si>
  <si>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</si>
  <si>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</si>
  <si>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</si>
  <si>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</si>
  <si>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</si>
  <si>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</si>
  <si>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</si>
  <si>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</si>
  <si>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</si>
  <si>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</si>
  <si>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</si>
  <si>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</si>
  <si>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</si>
  <si>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</si>
  <si>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</si>
  <si>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</si>
  <si>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</si>
  <si>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</si>
  <si>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</si>
  <si>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</si>
  <si>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</si>
  <si>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</si>
  <si>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</si>
  <si>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</si>
  <si>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</si>
  <si>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</si>
  <si>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</si>
  <si>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</si>
  <si>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</si>
  <si>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</si>
  <si>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</si>
  <si>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</si>
  <si>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</si>
  <si>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</si>
  <si>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</si>
  <si>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</si>
  <si>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</si>
  <si>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</si>
  <si>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</si>
  <si>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</si>
  <si>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</si>
  <si>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</si>
  <si>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</si>
  <si>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</si>
  <si>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</si>
  <si>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</si>
  <si>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</si>
  <si>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</si>
  <si>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</si>
  <si>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</si>
  <si>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</si>
  <si>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</si>
  <si>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</si>
  <si>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</si>
  <si>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</si>
  <si>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</si>
  <si>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</si>
  <si>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</si>
  <si>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</si>
  <si>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</si>
  <si>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</si>
  <si>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</si>
  <si>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</si>
  <si>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</si>
  <si>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</si>
  <si>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</si>
  <si>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</si>
  <si>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</si>
  <si>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</si>
  <si>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</si>
  <si>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</si>
  <si>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</si>
  <si>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</si>
  <si>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</si>
  <si>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</si>
  <si>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</si>
  <si>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</si>
  <si>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</si>
  <si>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</si>
  <si>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</si>
  <si>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</si>
  <si>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</si>
  <si>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</si>
  <si>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</si>
  <si>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</si>
  <si>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</si>
  <si>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</si>
  <si>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</si>
  <si>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</si>
  <si>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</si>
  <si>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</si>
  <si>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</si>
  <si>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</si>
  <si>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</si>
  <si>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</si>
  <si>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</si>
  <si>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</si>
  <si>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</si>
  <si>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</si>
  <si>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</si>
  <si>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</si>
  <si>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</si>
  <si>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</si>
  <si>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</si>
  <si>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</si>
  <si>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</si>
  <si>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</si>
  <si>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</si>
  <si>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</si>
  <si>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</si>
  <si>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</si>
  <si>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</si>
  <si>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</si>
  <si>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</si>
  <si>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</si>
  <si>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</si>
  <si>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</si>
  <si>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</si>
  <si>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</si>
  <si>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</si>
  <si>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</si>
  <si>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</si>
  <si>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</si>
  <si>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</si>
  <si>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</si>
  <si>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</si>
  <si>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</si>
  <si>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</si>
  <si>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</si>
  <si>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</si>
  <si>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</si>
  <si>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</si>
  <si>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</si>
  <si>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</si>
  <si>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</si>
  <si>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</si>
  <si>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</si>
  <si>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</si>
  <si>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</si>
  <si>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</si>
  <si>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</si>
  <si>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</si>
  <si>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</si>
  <si>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</si>
  <si>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</si>
  <si>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</si>
  <si>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</si>
  <si>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</si>
  <si>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</si>
  <si>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</si>
  <si>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</si>
  <si>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</si>
  <si>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</si>
  <si>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</si>
  <si>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</si>
  <si>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</si>
  <si>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</si>
  <si>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</si>
  <si>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</si>
  <si>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</si>
  <si>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</si>
  <si>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</si>
  <si>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</si>
  <si>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</si>
  <si>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</si>
  <si>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</si>
  <si>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</si>
  <si>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</si>
  <si>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</si>
  <si>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</si>
  <si>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</si>
  <si>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</si>
  <si>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</si>
  <si>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</si>
  <si>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</si>
  <si>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</si>
  <si>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</si>
  <si>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</si>
  <si>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</si>
  <si>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</si>
  <si>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</si>
  <si>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</si>
  <si>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</si>
  <si>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</si>
  <si>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</si>
  <si>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</si>
  <si>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</si>
  <si>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</si>
  <si>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</si>
  <si>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</si>
  <si>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</si>
  <si>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</si>
  <si>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</si>
  <si>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</si>
  <si>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</si>
  <si>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</si>
  <si>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</si>
  <si>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</si>
  <si>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</si>
  <si>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</si>
  <si>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</si>
  <si>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</si>
  <si>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</si>
  <si>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</si>
  <si>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</si>
  <si>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</si>
  <si>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</si>
  <si>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</si>
  <si>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</si>
  <si>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</si>
  <si>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</si>
  <si>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</si>
  <si>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</si>
  <si>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</si>
  <si>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</si>
  <si>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</si>
  <si>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</si>
  <si>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</si>
  <si>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</si>
  <si>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</si>
  <si>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</si>
  <si>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</si>
  <si>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</si>
  <si>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</si>
  <si>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</si>
  <si>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</si>
  <si>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</si>
  <si>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</si>
  <si>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</si>
  <si>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</si>
  <si>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</si>
  <si>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</si>
  <si>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</si>
  <si>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</si>
  <si>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</si>
  <si>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</si>
  <si>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</si>
  <si>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</si>
  <si>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</si>
  <si>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</si>
  <si>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</si>
  <si>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</si>
  <si>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</si>
  <si>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</si>
  <si>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</si>
  <si>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</si>
  <si>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</si>
  <si>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</si>
  <si>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</si>
  <si>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</si>
  <si>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</si>
  <si>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</si>
  <si>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</si>
  <si>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</si>
  <si>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</si>
  <si>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</si>
  <si>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</si>
  <si>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</si>
  <si>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</si>
  <si>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</si>
  <si>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</si>
  <si>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</si>
  <si>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</si>
  <si>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</si>
  <si>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</si>
  <si>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</si>
  <si>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</si>
  <si>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</si>
  <si>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</si>
  <si>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</si>
  <si>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</si>
  <si>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</si>
  <si>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</si>
  <si>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</si>
  <si>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</si>
  <si>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</si>
  <si>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</si>
  <si>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</si>
  <si>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</si>
  <si>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</si>
  <si>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</si>
  <si>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</si>
  <si>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</si>
  <si>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</si>
  <si>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</si>
  <si>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</si>
  <si>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</si>
  <si>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</si>
  <si>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</si>
  <si>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</si>
  <si>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</si>
  <si>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</si>
  <si>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</si>
  <si>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</si>
  <si>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</si>
  <si>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</si>
  <si>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</si>
  <si>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</si>
  <si>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</si>
  <si>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</si>
  <si>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</si>
  <si>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</si>
  <si>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</si>
  <si>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</si>
  <si>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</si>
  <si>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</si>
  <si>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</si>
  <si>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</si>
  <si>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</si>
  <si>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</si>
  <si>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</si>
  <si>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</si>
  <si>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</si>
  <si>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</si>
  <si>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</si>
  <si>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</si>
  <si>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</si>
  <si>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</si>
  <si>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</si>
  <si>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</si>
  <si>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</si>
  <si>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</si>
  <si>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</si>
  <si>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</si>
  <si>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</si>
  <si>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</si>
  <si>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</si>
  <si>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</si>
  <si>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</si>
  <si>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</si>
  <si>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</si>
  <si>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</si>
  <si>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</si>
  <si>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</si>
  <si>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</si>
  <si>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</si>
  <si>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</si>
  <si>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</si>
  <si>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</si>
  <si>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</si>
  <si>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</si>
  <si>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</si>
  <si>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</si>
  <si>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</si>
  <si>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</si>
  <si>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</si>
  <si>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</si>
  <si>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</si>
  <si>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</si>
  <si>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</si>
  <si>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</si>
  <si>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</si>
  <si>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</si>
  <si>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</si>
  <si>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</si>
  <si>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</si>
  <si>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</si>
  <si>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</si>
  <si>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</si>
  <si>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</si>
  <si>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</si>
  <si>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</si>
  <si>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</si>
  <si>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</si>
  <si>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</si>
  <si>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</si>
  <si>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</si>
  <si>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</si>
  <si>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</si>
  <si>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</si>
  <si>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</si>
  <si>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</si>
  <si>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</si>
  <si>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</si>
  <si>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</si>
  <si>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</si>
  <si>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</si>
  <si>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</si>
  <si>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</si>
  <si>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</si>
  <si>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</si>
  <si>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</si>
  <si>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</si>
  <si>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</si>
  <si>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</si>
  <si>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</si>
  <si>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</si>
  <si>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</si>
  <si>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</si>
  <si>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</si>
  <si>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</si>
  <si>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</si>
  <si>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</si>
  <si>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</si>
  <si>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</si>
  <si>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</si>
  <si>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</si>
  <si>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</si>
  <si>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</si>
  <si>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</si>
  <si>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</si>
  <si>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</si>
  <si>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</si>
  <si>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</si>
  <si>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</si>
  <si>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</si>
  <si>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</si>
  <si>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</si>
  <si>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</si>
  <si>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</si>
  <si>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</si>
  <si>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</si>
  <si>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</si>
  <si>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</si>
  <si>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</si>
  <si>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</si>
  <si>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</si>
  <si>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</si>
  <si>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</si>
  <si>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</si>
  <si>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</si>
  <si>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</si>
  <si>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</si>
  <si>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</si>
  <si>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</si>
  <si>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</si>
  <si>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</si>
  <si>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</si>
  <si>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</si>
  <si>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</si>
  <si>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</si>
  <si>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</si>
  <si>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</si>
  <si>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</si>
  <si>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</si>
  <si>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</si>
  <si>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</si>
  <si>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</si>
  <si>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</si>
  <si>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</si>
  <si>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</si>
  <si>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</si>
  <si>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</si>
  <si>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</si>
  <si>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</si>
  <si>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</si>
  <si>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</si>
  <si>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</si>
  <si>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</si>
  <si>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</si>
  <si>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</si>
  <si>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</si>
  <si>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</si>
  <si>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</si>
  <si>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</si>
  <si>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</si>
  <si>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</si>
  <si>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</si>
  <si>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</si>
  <si>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</si>
  <si>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</si>
  <si>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</si>
  <si>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</si>
  <si>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</si>
  <si>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</si>
  <si>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</si>
  <si>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</si>
  <si>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</si>
  <si>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</si>
  <si>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</si>
  <si>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</si>
  <si>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</si>
  <si>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</si>
  <si>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</si>
  <si>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</si>
  <si>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</si>
  <si>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</si>
  <si>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</si>
  <si>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</si>
  <si>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</si>
  <si>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</si>
  <si>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</si>
  <si>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</si>
  <si>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</si>
  <si>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</si>
  <si>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</si>
  <si>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</si>
  <si>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</si>
  <si>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</si>
  <si>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</si>
  <si>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</si>
  <si>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</si>
  <si>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</si>
  <si>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</si>
  <si>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</si>
  <si>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</si>
  <si>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</si>
  <si>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</si>
  <si>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</si>
  <si>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</si>
  <si>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</si>
  <si>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</si>
  <si>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</si>
  <si>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</si>
  <si>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</si>
  <si>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</si>
  <si>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</si>
  <si>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</si>
  <si>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</si>
  <si>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</si>
  <si>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</si>
  <si>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</si>
  <si>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</si>
  <si>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</si>
  <si>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</si>
  <si>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</si>
  <si>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</si>
  <si>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</si>
  <si>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</si>
  <si>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</si>
  <si>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</si>
  <si>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</si>
  <si>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</si>
  <si>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</si>
  <si>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</si>
  <si>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</si>
  <si>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</si>
  <si>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</si>
  <si>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</si>
  <si>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</si>
  <si>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</si>
  <si>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</si>
  <si>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</si>
  <si>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</si>
  <si>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</si>
  <si>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</si>
  <si>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</si>
  <si>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</si>
  <si>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</si>
  <si>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</si>
  <si>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</si>
  <si>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</si>
  <si>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</si>
  <si>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</si>
  <si>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</si>
  <si>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</si>
  <si>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</si>
  <si>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</si>
  <si>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</si>
  <si>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</si>
  <si>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</si>
  <si>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</si>
  <si>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</si>
  <si>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</si>
  <si>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</si>
  <si>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</si>
  <si>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</si>
  <si>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</si>
  <si>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</si>
  <si>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</si>
  <si>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</si>
  <si>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</si>
  <si>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</si>
  <si>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</si>
  <si>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</si>
  <si>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</si>
  <si>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</si>
  <si>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</si>
  <si>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</si>
  <si>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</si>
  <si>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</si>
  <si>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</si>
  <si>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</si>
  <si>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</si>
  <si>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</si>
  <si>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</si>
  <si>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</si>
  <si>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</si>
  <si>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</si>
  <si>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</si>
  <si>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</si>
  <si>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</si>
  <si>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</si>
  <si>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</si>
  <si>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</si>
  <si>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</si>
  <si>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</si>
  <si>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</si>
  <si>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</si>
  <si>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</si>
  <si>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</si>
  <si>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</si>
  <si>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</si>
  <si>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</si>
  <si>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</si>
  <si>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</si>
  <si>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</si>
  <si>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</si>
  <si>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</si>
  <si>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</si>
  <si>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</si>
  <si>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</si>
  <si>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</si>
  <si>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</si>
  <si>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</si>
  <si>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</si>
  <si>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</si>
  <si>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</si>
  <si>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</si>
  <si>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</si>
  <si>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</si>
  <si>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</si>
  <si>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</si>
  <si>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</si>
  <si>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</si>
  <si>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</si>
  <si>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</si>
  <si>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</si>
  <si>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</si>
  <si>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</si>
  <si>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</si>
  <si>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</si>
  <si>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</si>
  <si>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</si>
  <si>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</si>
  <si>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</si>
  <si>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</si>
  <si>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</si>
  <si>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</si>
  <si>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</si>
  <si>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</si>
  <si>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</si>
  <si>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</si>
  <si>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</si>
  <si>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</si>
  <si>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</si>
  <si>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</si>
  <si>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</si>
  <si>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</si>
  <si>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</si>
  <si>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</si>
  <si>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</si>
  <si>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</si>
  <si>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</si>
  <si>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</si>
  <si>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</si>
  <si>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</si>
  <si>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</si>
  <si>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</si>
  <si>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</si>
  <si>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</si>
  <si>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</si>
  <si>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</si>
  <si>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</si>
  <si>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</si>
  <si>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</si>
  <si>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</si>
  <si>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</si>
  <si>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</si>
  <si>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</si>
  <si>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</si>
  <si>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</si>
  <si>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</si>
  <si>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</si>
  <si>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</si>
  <si>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</si>
  <si>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</si>
  <si>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</si>
  <si>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</si>
  <si>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</si>
  <si>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</si>
  <si>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</si>
  <si>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</si>
  <si>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</si>
  <si>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</si>
  <si>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</si>
  <si>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</si>
  <si>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</si>
  <si>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</si>
  <si>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</si>
  <si>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</si>
  <si>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</si>
  <si>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</si>
  <si>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</si>
  <si>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</si>
  <si>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</si>
  <si>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</si>
  <si>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</si>
  <si>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</si>
  <si>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</si>
  <si>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</si>
  <si>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</si>
  <si>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</si>
  <si>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</si>
  <si>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</si>
  <si>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</si>
  <si>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</si>
  <si>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</si>
  <si>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</si>
  <si>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</si>
  <si>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</si>
  <si>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</si>
  <si>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</si>
  <si>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</si>
  <si>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</si>
  <si>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</si>
  <si>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</si>
  <si>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</si>
  <si>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</si>
  <si>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</si>
  <si>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</si>
  <si>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</si>
  <si>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</si>
  <si>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</si>
  <si>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</si>
  <si>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</si>
  <si>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</si>
  <si>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</si>
  <si>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</si>
  <si>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</si>
  <si>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</si>
  <si>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</si>
  <si>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</si>
  <si>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</si>
  <si>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</si>
  <si>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</si>
  <si>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</si>
  <si>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</si>
  <si>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</si>
  <si>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</si>
  <si>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</si>
  <si>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</si>
  <si>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</si>
  <si>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</si>
  <si>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</si>
  <si>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</si>
  <si>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</si>
  <si>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</si>
  <si>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</si>
  <si>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</si>
  <si>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</si>
  <si>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</si>
  <si>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</si>
  <si>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</si>
  <si>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</si>
  <si>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</si>
  <si>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</si>
  <si>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</si>
  <si>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</si>
  <si>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</si>
  <si>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</si>
  <si>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</si>
  <si>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</si>
  <si>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</si>
  <si>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</si>
  <si>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</si>
  <si>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</si>
  <si>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</si>
  <si>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</si>
  <si>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</si>
  <si>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</si>
  <si>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</si>
  <si>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</si>
  <si>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</si>
  <si>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</si>
  <si>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</si>
  <si>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</si>
  <si>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</si>
  <si>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</si>
  <si>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</si>
  <si>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</si>
  <si>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</si>
  <si>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</si>
  <si>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</si>
  <si>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</si>
  <si>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</si>
  <si>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</si>
  <si>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</si>
  <si>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</si>
  <si>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</si>
  <si>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</si>
  <si>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</si>
  <si>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</si>
  <si>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</si>
  <si>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</si>
  <si>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</si>
  <si>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</si>
  <si>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</si>
  <si>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</si>
  <si>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</si>
  <si>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</si>
  <si>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</si>
  <si>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</si>
  <si>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</si>
  <si>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</si>
  <si>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</si>
  <si>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</si>
  <si>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</si>
  <si>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</si>
  <si>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</si>
  <si>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</si>
  <si>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</si>
  <si>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</si>
  <si>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</si>
  <si>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</si>
  <si>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</si>
  <si>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</si>
  <si>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</si>
  <si>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</si>
  <si>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</si>
  <si>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</si>
  <si>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</si>
  <si>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</si>
  <si>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</si>
  <si>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</si>
  <si>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</si>
  <si>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</si>
  <si>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</si>
  <si>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</si>
  <si>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</si>
  <si>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</si>
  <si>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</si>
  <si>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</si>
  <si>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</si>
  <si>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</si>
  <si>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</si>
  <si>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</si>
  <si>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</si>
  <si>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</si>
  <si>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</si>
  <si>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</si>
  <si>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</si>
  <si>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</si>
  <si>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</si>
  <si>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</si>
  <si>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</si>
  <si>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</si>
  <si>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</si>
  <si>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</si>
  <si>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</si>
  <si>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</si>
  <si>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</si>
  <si>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</si>
  <si>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</si>
  <si>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</si>
  <si>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</si>
  <si>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</si>
  <si>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</si>
  <si>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</si>
  <si>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</si>
  <si>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</si>
  <si>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</si>
  <si>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</si>
  <si>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</si>
  <si>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</si>
  <si>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</si>
  <si>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</si>
  <si>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</si>
  <si>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</si>
  <si>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</si>
  <si>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</si>
  <si>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</si>
  <si>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</si>
  <si>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</si>
  <si>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</si>
  <si>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</si>
  <si>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</si>
  <si>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</si>
  <si>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</si>
  <si>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</si>
  <si>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</si>
  <si>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</si>
  <si>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</si>
  <si>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</si>
  <si>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</si>
  <si>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</si>
  <si>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</si>
  <si>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</si>
  <si>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</si>
  <si>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</si>
  <si>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</si>
  <si>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</si>
  <si>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</si>
  <si>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</si>
  <si>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</si>
  <si>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</si>
  <si>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</si>
  <si>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</si>
  <si>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</si>
  <si>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</si>
  <si>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</si>
  <si>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</si>
  <si>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</si>
  <si>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</si>
  <si>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</si>
  <si>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</si>
  <si>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</si>
  <si>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</si>
  <si>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</si>
  <si>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</si>
  <si>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</si>
  <si>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</si>
  <si>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</si>
  <si>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</si>
  <si>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</si>
  <si>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</si>
  <si>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</si>
  <si>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</si>
  <si>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</si>
  <si>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</si>
  <si>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</si>
  <si>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</si>
  <si>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</si>
  <si>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</si>
  <si>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</si>
  <si>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</si>
  <si>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</si>
  <si>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</si>
  <si>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</si>
  <si>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</si>
  <si>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</si>
  <si>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</si>
  <si>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</si>
  <si>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</si>
  <si>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</si>
  <si>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</si>
  <si>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</si>
  <si>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</si>
  <si>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</si>
  <si>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</si>
  <si>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</si>
  <si>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</si>
  <si>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</si>
  <si>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</si>
  <si>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</si>
  <si>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</si>
  <si>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</si>
  <si>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</si>
  <si>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</si>
  <si>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</si>
  <si>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</si>
  <si>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</si>
  <si>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</si>
  <si>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</si>
  <si>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</si>
  <si>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</si>
  <si>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</si>
  <si>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</si>
  <si>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</si>
  <si>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</si>
  <si>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</si>
  <si>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</si>
  <si>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</si>
  <si>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</si>
  <si>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</si>
  <si>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</si>
  <si>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</si>
  <si>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</si>
  <si>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</si>
  <si>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</si>
  <si>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</si>
  <si>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</si>
  <si>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</si>
  <si>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</si>
  <si>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</si>
  <si>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</si>
  <si>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</si>
  <si>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</si>
  <si>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</si>
  <si>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</si>
  <si>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</si>
  <si>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</si>
  <si>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</si>
  <si>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</si>
  <si>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</si>
  <si>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</si>
  <si>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</si>
  <si>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</si>
  <si>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</si>
  <si>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</si>
  <si>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</si>
  <si>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</si>
  <si>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</si>
  <si>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</si>
  <si>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</si>
  <si>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</si>
  <si>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</si>
  <si>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</si>
  <si>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</si>
  <si>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</si>
  <si>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</si>
  <si>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</si>
  <si>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</si>
  <si>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</si>
  <si>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</si>
  <si>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</si>
  <si>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</si>
  <si>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</si>
  <si>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</si>
  <si>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</si>
  <si>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</si>
  <si>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</si>
  <si>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</si>
  <si>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</si>
  <si>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</si>
  <si>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</si>
  <si>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</si>
  <si>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</si>
  <si>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</si>
  <si>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</si>
  <si>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</si>
  <si>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</si>
  <si>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</si>
  <si>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</si>
  <si>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</si>
  <si>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</si>
  <si>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</si>
  <si>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</si>
  <si>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</si>
  <si>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</si>
  <si>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</si>
  <si>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</si>
  <si>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</si>
  <si>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</si>
  <si>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</si>
  <si>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</si>
  <si>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</si>
  <si>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</si>
  <si>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</si>
  <si>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</si>
  <si>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</si>
  <si>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</si>
  <si>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</si>
  <si>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</si>
  <si>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</si>
  <si>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</si>
  <si>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</si>
  <si>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</si>
  <si>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</si>
  <si>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</si>
  <si>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</si>
  <si>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</si>
  <si>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</si>
  <si>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</si>
  <si>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</si>
  <si>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</si>
  <si>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</si>
  <si>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</si>
  <si>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</si>
  <si>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</si>
  <si>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</si>
  <si>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</si>
  <si>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</si>
  <si>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</si>
  <si>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</si>
  <si>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</si>
  <si>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</si>
  <si>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</si>
  <si>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</si>
  <si>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</si>
  <si>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</si>
  <si>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</si>
  <si>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</si>
  <si>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</si>
  <si>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</si>
  <si>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</si>
  <si>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</si>
  <si>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</si>
  <si>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</si>
  <si>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</si>
  <si>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</si>
  <si>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</si>
  <si>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</si>
  <si>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</si>
  <si>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</si>
  <si>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</si>
  <si>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</si>
  <si>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</si>
  <si>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</si>
  <si>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</si>
  <si>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</si>
  <si>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</si>
  <si>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</si>
  <si>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</si>
  <si>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</si>
  <si>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</si>
  <si>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</si>
  <si>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</si>
  <si>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</si>
  <si>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</si>
  <si>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</si>
  <si>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</si>
  <si>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</si>
  <si>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</si>
  <si>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</si>
  <si>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</si>
  <si>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</si>
  <si>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</si>
  <si>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</si>
  <si>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</si>
  <si>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</si>
  <si>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</si>
  <si>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</si>
  <si>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</si>
  <si>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</si>
  <si>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</si>
  <si>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</si>
  <si>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</si>
  <si>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</si>
  <si>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</si>
  <si>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</si>
  <si>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</si>
  <si>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</si>
  <si>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</si>
  <si>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</si>
  <si>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</si>
  <si>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</si>
  <si>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</si>
  <si>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</si>
  <si>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</si>
  <si>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</si>
  <si>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</si>
  <si>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</si>
  <si>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</si>
  <si>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</si>
  <si>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</si>
  <si>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</si>
  <si>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</si>
  <si>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</si>
  <si>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</si>
  <si>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</si>
  <si>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</si>
  <si>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</si>
  <si>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</si>
  <si>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</si>
  <si>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</si>
  <si>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</si>
  <si>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</si>
  <si>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</si>
  <si>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</si>
  <si>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</si>
  <si>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</si>
  <si>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</si>
  <si>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</si>
  <si>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</si>
  <si>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</si>
  <si>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</si>
  <si>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</si>
  <si>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</si>
  <si>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</si>
  <si>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</si>
  <si>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</si>
  <si>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</si>
  <si>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</si>
  <si>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</si>
  <si>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</si>
  <si>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</si>
  <si>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</si>
  <si>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</si>
  <si>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</si>
  <si>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</si>
  <si>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</si>
  <si>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</si>
  <si>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</si>
  <si>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</si>
  <si>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</si>
  <si>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</si>
  <si>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</si>
  <si>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</si>
  <si>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</si>
  <si>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</si>
  <si>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</si>
  <si>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</si>
  <si>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</si>
  <si>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</si>
  <si>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</si>
  <si>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</si>
  <si>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</si>
  <si>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</si>
  <si>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</si>
  <si>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</si>
  <si>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</si>
  <si>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</si>
  <si>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</si>
  <si>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</si>
  <si>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</si>
  <si>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</si>
  <si>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</si>
  <si>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</si>
  <si>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</si>
  <si>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</si>
  <si>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</si>
  <si>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</si>
  <si>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</si>
  <si>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</si>
  <si>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</si>
  <si>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</si>
  <si>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</si>
  <si>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</si>
  <si>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</si>
  <si>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</si>
  <si>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</si>
  <si>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</si>
  <si>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</si>
  <si>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</si>
  <si>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</si>
  <si>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</si>
  <si>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</si>
  <si>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</si>
  <si>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</si>
  <si>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</si>
  <si>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</si>
  <si>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</si>
  <si>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</si>
  <si>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</si>
  <si>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</si>
  <si>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</si>
  <si>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</si>
  <si>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</si>
  <si>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</si>
  <si>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</si>
  <si>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</si>
  <si>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</si>
  <si>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</si>
  <si>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</si>
  <si>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</si>
  <si>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</si>
  <si>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</si>
  <si>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</si>
  <si>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</si>
  <si>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</si>
  <si>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</si>
  <si>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</si>
  <si>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</si>
  <si>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</si>
  <si>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</si>
  <si>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</si>
  <si>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</si>
  <si>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</si>
  <si>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</si>
  <si>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</si>
  <si>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</si>
  <si>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</si>
  <si>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</si>
  <si>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</si>
  <si>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</si>
  <si>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</si>
  <si>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</si>
  <si>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</si>
  <si>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</si>
  <si>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</si>
  <si>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</si>
  <si>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</si>
  <si>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</si>
  <si>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</si>
  <si>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</si>
  <si>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</si>
  <si>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</si>
  <si>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</si>
  <si>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</si>
  <si>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</si>
  <si>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</si>
  <si>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</si>
  <si>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</si>
  <si>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</si>
  <si>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</si>
  <si>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</si>
  <si>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</si>
  <si>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</si>
  <si>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</si>
  <si>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</si>
  <si>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</si>
  <si>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</si>
  <si>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</si>
  <si>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</si>
  <si>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</si>
  <si>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</si>
  <si>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</si>
  <si>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</si>
  <si>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</si>
  <si>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</si>
  <si>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</si>
  <si>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</si>
  <si>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</si>
  <si>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</si>
  <si>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</si>
  <si>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</si>
  <si>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</si>
  <si>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</si>
  <si>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</si>
  <si>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</si>
  <si>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</si>
  <si>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</si>
  <si>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</si>
  <si>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</si>
  <si>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</si>
  <si>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</si>
  <si>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</si>
  <si>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</si>
  <si>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</si>
  <si>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</si>
  <si>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</si>
  <si>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</si>
  <si>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</si>
  <si>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</si>
  <si>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</si>
  <si>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</si>
  <si>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</si>
  <si>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</si>
  <si>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</si>
  <si>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</si>
  <si>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</si>
  <si>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</si>
  <si>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</si>
  <si>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</si>
  <si>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</si>
  <si>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</si>
  <si>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</si>
  <si>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</si>
  <si>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</si>
  <si>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</si>
  <si>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</si>
  <si>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</si>
  <si>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</si>
  <si>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</si>
  <si>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</si>
  <si>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</si>
  <si>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</si>
  <si>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</si>
  <si>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</si>
  <si>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</si>
  <si>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</si>
  <si>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</si>
  <si>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</si>
  <si>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</si>
  <si>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</si>
  <si>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</si>
  <si>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</si>
  <si>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</si>
  <si>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</si>
  <si>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</si>
  <si>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</si>
  <si>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</si>
  <si>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</si>
  <si>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</si>
  <si>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</si>
  <si>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</si>
  <si>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</si>
  <si>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</si>
  <si>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</si>
  <si>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</si>
  <si>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</si>
  <si>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</si>
  <si>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</si>
  <si>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</si>
  <si>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</si>
  <si>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</si>
  <si>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</si>
  <si>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</si>
  <si>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</si>
  <si>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</si>
  <si>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</si>
  <si>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</si>
  <si>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</si>
  <si>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</si>
  <si>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</si>
  <si>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</si>
  <si>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</si>
  <si>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</si>
  <si>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</si>
  <si>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</si>
  <si>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</si>
  <si>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</si>
  <si>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</si>
  <si>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</si>
  <si>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</si>
  <si>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</si>
  <si>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</si>
  <si>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</si>
  <si>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</si>
  <si>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</si>
  <si>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</si>
  <si>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</si>
  <si>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</si>
  <si>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</si>
  <si>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</si>
  <si>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</si>
  <si>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</si>
  <si>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</si>
  <si>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</si>
  <si>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</si>
  <si>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</si>
  <si>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</si>
  <si>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</si>
  <si>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</si>
  <si>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</si>
  <si>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</si>
  <si>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</si>
  <si>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</si>
  <si>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</si>
  <si>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</si>
  <si>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</si>
  <si>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</si>
  <si>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</si>
  <si>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</si>
  <si>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</si>
  <si>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</si>
  <si>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</si>
  <si>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</si>
  <si>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</si>
  <si>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</si>
  <si>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</si>
  <si>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</si>
  <si>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</si>
  <si>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</si>
  <si>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</si>
  <si>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</si>
  <si>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</si>
  <si>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</si>
  <si>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</si>
  <si>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</si>
  <si>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</si>
  <si>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</si>
  <si>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</si>
  <si>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</si>
  <si>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</si>
  <si>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</si>
  <si>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</si>
  <si>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</si>
  <si>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</si>
  <si>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</si>
  <si>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</si>
  <si>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</si>
  <si>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</si>
  <si>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</si>
  <si>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</si>
  <si>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</si>
  <si>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</si>
  <si>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</si>
  <si>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</si>
  <si>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</si>
  <si>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</si>
  <si>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</si>
  <si>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</si>
  <si>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</si>
  <si>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</si>
  <si>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</si>
  <si>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</si>
  <si>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</si>
  <si>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</si>
  <si>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</si>
  <si>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</si>
  <si>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</si>
  <si>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</si>
  <si>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</si>
  <si>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</si>
  <si>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</si>
  <si>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</si>
  <si>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</si>
  <si>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</si>
  <si>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</si>
  <si>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</si>
  <si>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</si>
  <si>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</si>
  <si>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</si>
  <si>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</si>
  <si>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</si>
  <si>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</si>
  <si>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</si>
  <si>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</si>
  <si>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</si>
  <si>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</si>
  <si>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</si>
  <si>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</si>
  <si>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</si>
  <si>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</si>
  <si>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</si>
  <si>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</si>
  <si>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</si>
  <si>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</si>
  <si>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</si>
  <si>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</si>
  <si>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</si>
  <si>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</si>
  <si>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</si>
  <si>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</si>
  <si>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</si>
  <si>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</si>
  <si>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</si>
  <si>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</si>
  <si>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</si>
  <si>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</si>
  <si>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</si>
  <si>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</si>
  <si>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</si>
  <si>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</si>
  <si>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</si>
  <si>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</si>
  <si>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</si>
  <si>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</si>
  <si>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</si>
  <si>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</si>
  <si>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</si>
  <si>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</si>
  <si>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</si>
  <si>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</si>
  <si>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</si>
  <si>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</si>
  <si>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</si>
  <si>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</si>
  <si>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</si>
  <si>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</si>
  <si>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</si>
  <si>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</si>
  <si>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</si>
  <si>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</si>
  <si>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</si>
  <si>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</si>
  <si>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</si>
  <si>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</si>
  <si>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</si>
  <si>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</si>
  <si>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</si>
  <si>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</si>
  <si>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</si>
  <si>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</si>
  <si>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</si>
  <si>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</si>
  <si>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</si>
  <si>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</si>
  <si>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</si>
  <si>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</si>
  <si>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</si>
  <si>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</si>
  <si>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</si>
  <si>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</si>
  <si>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</si>
  <si>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</si>
  <si>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</si>
  <si>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</si>
  <si>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</si>
  <si>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</si>
  <si>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</si>
  <si>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</si>
  <si>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</si>
  <si>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</si>
  <si>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</si>
  <si>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</si>
  <si>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</si>
  <si>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</si>
  <si>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</si>
  <si>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</si>
  <si>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</si>
  <si>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</si>
  <si>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</si>
  <si>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</si>
  <si>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</si>
  <si>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</si>
  <si>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</si>
  <si>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</si>
  <si>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</si>
  <si>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</si>
  <si>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</si>
  <si>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</si>
  <si>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</si>
  <si>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</si>
  <si>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</si>
  <si>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</si>
  <si>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</si>
  <si>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</si>
  <si>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</si>
  <si>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</si>
  <si>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</si>
  <si>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</si>
  <si>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</si>
  <si>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</si>
  <si>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</si>
  <si>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</si>
  <si>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</si>
  <si>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</si>
  <si>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</si>
  <si>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</si>
  <si>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</si>
  <si>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</si>
  <si>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</si>
  <si>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</si>
  <si>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</si>
  <si>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</si>
  <si>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</si>
  <si>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</si>
  <si>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</si>
  <si>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</si>
  <si>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</si>
  <si>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</si>
  <si>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</si>
  <si>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</si>
  <si>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</si>
  <si>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</si>
  <si>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</si>
  <si>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</si>
  <si>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</si>
  <si>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</si>
  <si>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</si>
  <si>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</si>
  <si>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</si>
  <si>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</si>
  <si>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</si>
  <si>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</si>
  <si>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</si>
  <si>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</si>
  <si>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</si>
  <si>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</si>
  <si>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</si>
  <si>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</si>
  <si>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</si>
  <si>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</si>
  <si>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</si>
  <si>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</si>
  <si>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</si>
  <si>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</si>
  <si>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</si>
  <si>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</si>
  <si>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</si>
  <si>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</si>
  <si>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</si>
  <si>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</si>
  <si>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</si>
  <si>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</si>
  <si>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</si>
  <si>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</si>
  <si>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</si>
  <si>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</si>
  <si>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</si>
  <si>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</si>
  <si>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</si>
  <si>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</si>
  <si>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</si>
  <si>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</si>
  <si>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</si>
  <si>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</si>
  <si>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</si>
  <si>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</si>
  <si>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</si>
  <si>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</si>
  <si>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</si>
  <si>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</si>
  <si>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</si>
  <si>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</si>
  <si>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</si>
  <si>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</si>
  <si>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</si>
  <si>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</si>
  <si>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</si>
  <si>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</si>
  <si>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</si>
  <si>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</si>
  <si>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</si>
  <si>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</si>
  <si>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</si>
  <si>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</si>
  <si>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</si>
  <si>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</si>
  <si>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</si>
  <si>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</si>
  <si>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</si>
  <si>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</si>
  <si>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</si>
  <si>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</si>
  <si>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</si>
  <si>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</si>
  <si>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</si>
  <si>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</si>
  <si>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</si>
  <si>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</si>
  <si>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</si>
  <si>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</si>
  <si>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</si>
  <si>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</si>
  <si>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</si>
  <si>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</si>
  <si>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</si>
  <si>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</si>
  <si>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</si>
  <si>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</si>
  <si>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</si>
  <si>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</si>
  <si>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</si>
  <si>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</si>
  <si>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</si>
  <si>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</si>
  <si>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</si>
  <si>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</si>
  <si>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</si>
  <si>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</si>
  <si>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</si>
  <si>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</si>
  <si>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</si>
  <si>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</si>
  <si>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</si>
  <si>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</si>
  <si>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</si>
  <si>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</si>
  <si>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</si>
  <si>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</si>
  <si>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</si>
  <si>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</si>
  <si>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</si>
  <si>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</si>
  <si>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</si>
  <si>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</si>
  <si>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</si>
  <si>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</si>
  <si>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</si>
  <si>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</si>
  <si>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</si>
  <si>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</si>
  <si>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</si>
  <si>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</si>
  <si>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</si>
  <si>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</si>
  <si>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</si>
  <si>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</si>
  <si>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</si>
  <si>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</si>
  <si>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</si>
  <si>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</si>
  <si>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</si>
  <si>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</si>
  <si>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</si>
  <si>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</si>
  <si>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</si>
  <si>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</si>
  <si>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</si>
  <si>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</si>
  <si>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</si>
  <si>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</si>
  <si>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</si>
  <si>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</si>
  <si>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</si>
  <si>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</si>
  <si>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</si>
  <si>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</si>
  <si>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</si>
  <si>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</si>
  <si>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</si>
  <si>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</si>
  <si>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</si>
  <si>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</si>
  <si>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</si>
  <si>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</si>
  <si>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</si>
  <si>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</si>
  <si>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</si>
  <si>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</si>
  <si>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</si>
  <si>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</si>
  <si>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</si>
  <si>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</si>
  <si>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</si>
  <si>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</si>
  <si>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</si>
  <si>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</si>
  <si>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</si>
  <si>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</si>
  <si>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</si>
  <si>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</si>
  <si>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</si>
  <si>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</si>
  <si>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</si>
  <si>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</si>
  <si>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</si>
  <si>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</si>
  <si>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</si>
  <si>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</si>
  <si>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</si>
  <si>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</si>
  <si>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</si>
  <si>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</si>
  <si>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</si>
  <si>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</si>
  <si>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</si>
  <si>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</si>
  <si>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</si>
  <si>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</si>
  <si>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</si>
  <si>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</si>
  <si>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</si>
  <si>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</si>
  <si>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</si>
  <si>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</si>
  <si>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</si>
  <si>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</si>
  <si>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</si>
  <si>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</si>
  <si>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</si>
  <si>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</si>
  <si>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</si>
  <si>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</si>
  <si>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</si>
  <si>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</si>
  <si>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</si>
  <si>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</si>
  <si>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</si>
  <si>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</si>
  <si>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</si>
  <si>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</si>
  <si>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</si>
  <si>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</si>
  <si>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</si>
  <si>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</si>
  <si>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</si>
  <si>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</si>
  <si>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</si>
  <si>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</si>
  <si>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</si>
  <si>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</si>
  <si>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</si>
  <si>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</si>
  <si>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</si>
  <si>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</si>
  <si>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</si>
  <si>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</si>
  <si>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</si>
  <si>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</si>
  <si>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</si>
  <si>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</si>
  <si>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</si>
  <si>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</si>
  <si>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</si>
  <si>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</si>
  <si>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</si>
  <si>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</si>
  <si>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</si>
  <si>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</si>
  <si>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</si>
  <si>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</si>
  <si>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</si>
  <si>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</si>
  <si>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</si>
  <si>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</si>
  <si>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</si>
  <si>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</si>
  <si>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</si>
  <si>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</si>
  <si>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</si>
  <si>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</si>
  <si>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</si>
  <si>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</si>
  <si>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</si>
  <si>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</si>
  <si>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</si>
  <si>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</si>
  <si>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</si>
  <si>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</si>
  <si>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</si>
  <si>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</si>
  <si>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</si>
  <si>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</si>
  <si>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</si>
  <si>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</si>
  <si>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</si>
  <si>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</si>
  <si>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</si>
  <si>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</si>
  <si>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</si>
  <si>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</si>
  <si>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</si>
  <si>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</si>
  <si>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</si>
  <si>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</si>
  <si>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</si>
  <si>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</si>
  <si>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</si>
  <si>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</si>
  <si>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</si>
  <si>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</si>
  <si>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</si>
  <si>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</si>
  <si>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</si>
  <si>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</si>
  <si>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</si>
  <si>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</si>
  <si>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</si>
  <si>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</si>
  <si>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</si>
  <si>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</si>
  <si>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</si>
  <si>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</si>
  <si>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</si>
  <si>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</si>
  <si>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</si>
  <si>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</si>
  <si>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</si>
  <si>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</si>
  <si>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</si>
  <si>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</si>
  <si>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</si>
  <si>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</si>
  <si>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</si>
  <si>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</si>
  <si>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</si>
  <si>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</si>
  <si>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</si>
  <si>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</si>
  <si>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</si>
  <si>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</si>
  <si>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</si>
  <si>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</si>
  <si>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</si>
  <si>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</si>
  <si>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</si>
  <si>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</si>
  <si>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</si>
  <si>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</si>
  <si>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</si>
  <si>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</si>
  <si>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</si>
  <si>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</si>
  <si>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</si>
  <si>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</si>
  <si>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</si>
  <si>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</si>
  <si>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</si>
  <si>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</si>
  <si>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</si>
  <si>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</si>
  <si>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</si>
  <si>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</si>
  <si>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</si>
  <si>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</si>
  <si>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</si>
  <si>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</si>
  <si>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</si>
  <si>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</si>
  <si>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</si>
  <si>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</si>
  <si>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</si>
  <si>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</si>
  <si>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</si>
  <si>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</si>
  <si>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</si>
  <si>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</si>
  <si>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</si>
  <si>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</si>
  <si>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</si>
  <si>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</si>
  <si>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</si>
  <si>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</si>
  <si>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</si>
  <si>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</si>
  <si>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</si>
  <si>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</si>
  <si>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</si>
  <si>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</si>
  <si>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</si>
  <si>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</si>
  <si>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</si>
  <si>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</si>
  <si>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</si>
  <si>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</si>
  <si>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</si>
  <si>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</si>
  <si>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</si>
  <si>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</si>
  <si>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</si>
  <si>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</si>
  <si>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</si>
  <si>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</si>
  <si>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</si>
  <si>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</si>
  <si>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</si>
  <si>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</si>
  <si>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</si>
  <si>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</si>
  <si>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</si>
  <si>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</si>
  <si>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</si>
  <si>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</si>
  <si>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</si>
  <si>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</si>
  <si>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</si>
  <si>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</si>
  <si>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</si>
  <si>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</si>
  <si>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</si>
  <si>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</si>
  <si>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</si>
  <si>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</si>
  <si>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</si>
  <si>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</si>
  <si>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</si>
  <si>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</si>
  <si>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</si>
  <si>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</si>
  <si>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</si>
  <si>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</si>
  <si>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</si>
  <si>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</si>
  <si>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</si>
  <si>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</si>
  <si>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</si>
  <si>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</si>
  <si>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</si>
  <si>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</si>
  <si>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</si>
  <si>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</si>
  <si>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</si>
  <si>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</si>
  <si>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</si>
  <si>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</si>
  <si>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</si>
  <si>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</si>
  <si>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</si>
  <si>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</si>
  <si>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</si>
  <si>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</si>
  <si>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</si>
  <si>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</si>
  <si>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</si>
  <si>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</si>
  <si>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</si>
  <si>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</si>
  <si>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</si>
  <si>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</si>
  <si>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</si>
  <si>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</si>
  <si>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</si>
  <si>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</si>
  <si>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</si>
  <si>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</si>
  <si>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</si>
  <si>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</si>
  <si>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</si>
  <si>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</si>
  <si>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</si>
  <si>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</si>
  <si>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</si>
  <si>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</si>
  <si>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</si>
  <si>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</si>
  <si>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</si>
  <si>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</si>
  <si>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</si>
  <si>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</si>
  <si>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</si>
  <si>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</si>
  <si>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</si>
  <si>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</si>
  <si>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</si>
  <si>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</si>
  <si>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</si>
  <si>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</si>
  <si>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</si>
  <si>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</si>
  <si>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</si>
  <si>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</si>
  <si>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</si>
  <si>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</si>
  <si>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</si>
  <si>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</si>
  <si>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</si>
  <si>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</si>
  <si>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</si>
  <si>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</si>
  <si>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</si>
  <si>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</si>
  <si>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</si>
  <si>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</si>
  <si>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</si>
  <si>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</si>
  <si>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</si>
  <si>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</si>
  <si>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</si>
  <si>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</si>
  <si>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</si>
  <si>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</si>
  <si>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</si>
  <si>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</si>
  <si>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</si>
  <si>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</si>
  <si>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</si>
  <si>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</si>
  <si>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</si>
  <si>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</si>
  <si>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</si>
  <si>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</si>
  <si>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</si>
  <si>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</si>
  <si>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</si>
  <si>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</si>
  <si>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</si>
  <si>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</si>
  <si>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</si>
  <si>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</si>
  <si>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</si>
  <si>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</si>
  <si>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</si>
  <si>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</si>
  <si>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</si>
  <si>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</si>
  <si>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</si>
  <si>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</si>
  <si>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</si>
  <si>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</si>
  <si>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</si>
  <si>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</si>
  <si>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</si>
  <si>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</si>
  <si>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</si>
  <si>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</si>
  <si>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</si>
  <si>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</si>
  <si>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</si>
  <si>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</si>
  <si>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</si>
  <si>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</si>
  <si>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</si>
  <si>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</si>
  <si>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</si>
  <si>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</si>
  <si>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</si>
  <si>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</si>
  <si>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</si>
  <si>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</si>
  <si>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</si>
  <si>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</si>
  <si>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</si>
  <si>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</si>
  <si>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</si>
  <si>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</si>
  <si>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</si>
  <si>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</si>
  <si>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</si>
  <si>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</si>
  <si>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</si>
  <si>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</si>
  <si>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</si>
  <si>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</si>
  <si>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</si>
  <si>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</si>
  <si>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</si>
  <si>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</si>
  <si>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</si>
  <si>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</si>
  <si>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</si>
  <si>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</si>
  <si>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</si>
  <si>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</si>
  <si>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</si>
  <si>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</si>
  <si>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</si>
  <si>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</si>
  <si>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</si>
  <si>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</si>
  <si>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</si>
  <si>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</si>
  <si>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</si>
  <si>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</si>
  <si>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</si>
  <si>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</si>
  <si>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</si>
  <si>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</si>
  <si>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</si>
  <si>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</si>
  <si>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</si>
  <si>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</si>
  <si>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</si>
  <si>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</si>
  <si>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</si>
  <si>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</si>
  <si>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</si>
  <si>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</si>
  <si>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</si>
  <si>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</si>
  <si>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</si>
  <si>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</si>
  <si>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</si>
  <si>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</si>
  <si>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</si>
  <si>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</si>
  <si>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</si>
  <si>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</si>
  <si>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</si>
  <si>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</si>
  <si>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</si>
  <si>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</si>
  <si>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</si>
  <si>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</si>
  <si>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</si>
  <si>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</si>
  <si>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</si>
  <si>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</si>
  <si>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</si>
  <si>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</si>
  <si>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</si>
  <si>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</si>
  <si>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</si>
  <si>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</si>
  <si>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</si>
  <si>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</si>
  <si>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</si>
  <si>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</si>
  <si>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</si>
  <si>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</si>
  <si>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</si>
  <si>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</si>
  <si>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</si>
  <si>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</si>
  <si>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</si>
  <si>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</si>
  <si>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</si>
  <si>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</si>
  <si>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</si>
  <si>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</si>
  <si>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</si>
  <si>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</si>
  <si>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</si>
  <si>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</si>
  <si>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</si>
  <si>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</si>
  <si>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</si>
  <si>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</si>
  <si>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</si>
  <si>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</si>
  <si>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</si>
  <si>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</si>
  <si>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</si>
  <si>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</si>
  <si>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</si>
  <si>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</si>
  <si>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</si>
  <si>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</si>
  <si>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</si>
  <si>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</si>
  <si>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</si>
  <si>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</si>
  <si>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</si>
  <si>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</si>
  <si>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</si>
  <si>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</si>
  <si>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</si>
  <si>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</si>
  <si>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</si>
  <si>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</si>
  <si>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</si>
  <si>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</si>
  <si>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</si>
  <si>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</si>
  <si>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</si>
  <si>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</si>
  <si>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</si>
  <si>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</si>
  <si>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</si>
  <si>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</si>
  <si>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</si>
  <si>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</si>
  <si>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</si>
  <si>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</si>
  <si>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</si>
  <si>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</si>
  <si>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</si>
  <si>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</si>
  <si>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</si>
  <si>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</si>
  <si>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</si>
  <si>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</si>
  <si>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</si>
  <si>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</si>
  <si>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</si>
  <si>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</si>
  <si>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</si>
  <si>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</si>
  <si>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</si>
  <si>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</si>
  <si>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</si>
  <si>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</si>
  <si>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</si>
  <si>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</si>
  <si>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</si>
  <si>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</si>
  <si>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</si>
  <si>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</si>
  <si>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</si>
  <si>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</si>
  <si>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</si>
  <si>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</si>
  <si>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</si>
  <si>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</si>
  <si>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</si>
  <si>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</si>
  <si>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</si>
  <si>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</si>
  <si>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</si>
  <si>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</si>
  <si>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</si>
  <si>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</si>
  <si>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</si>
  <si>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</si>
  <si>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</si>
  <si>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</si>
  <si>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</si>
  <si>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</si>
  <si>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</si>
  <si>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</si>
  <si>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</si>
  <si>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</si>
  <si>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</si>
  <si>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</si>
  <si>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</si>
  <si>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</si>
  <si>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</si>
  <si>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</si>
  <si>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</si>
  <si>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</si>
  <si>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</si>
  <si>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</si>
  <si>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</si>
  <si>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</si>
  <si>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</si>
  <si>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</si>
  <si>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</si>
  <si>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</si>
  <si>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</si>
  <si>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</si>
  <si>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</si>
  <si>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</si>
  <si>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</si>
  <si>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</si>
  <si>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</si>
  <si>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</si>
  <si>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</si>
  <si>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</si>
  <si>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</si>
  <si>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</si>
  <si>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</si>
  <si>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</si>
  <si>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</si>
  <si>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</si>
  <si>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</si>
  <si>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</si>
  <si>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</si>
  <si>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</si>
  <si>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</si>
  <si>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</si>
  <si>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</si>
  <si>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</si>
  <si>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</si>
  <si>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</si>
  <si>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</si>
  <si>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</si>
  <si>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</si>
  <si>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</si>
  <si>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</si>
  <si>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</si>
  <si>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</si>
  <si>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</si>
  <si>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</si>
  <si>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</si>
  <si>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</si>
  <si>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</si>
  <si>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</si>
  <si>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</si>
  <si>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</si>
  <si>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</si>
  <si>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</si>
  <si>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</si>
  <si>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</si>
  <si>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</si>
  <si>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</si>
  <si>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</si>
  <si>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</si>
  <si>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</si>
  <si>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</si>
  <si>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</si>
  <si>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</si>
  <si>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</si>
  <si>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</si>
  <si>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</si>
  <si>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</si>
  <si>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</si>
  <si>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</si>
  <si>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</si>
  <si>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</si>
  <si>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</si>
  <si>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</si>
  <si>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</si>
  <si>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</si>
  <si>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</si>
  <si>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</si>
  <si>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</si>
  <si>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</si>
  <si>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</si>
  <si>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</si>
  <si>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</si>
  <si>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</si>
  <si>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</si>
  <si>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</si>
  <si>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</si>
  <si>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</si>
  <si>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</si>
  <si>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</si>
  <si>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</si>
  <si>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</si>
  <si>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</si>
  <si>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</si>
  <si>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</si>
  <si>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</si>
  <si>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</si>
  <si>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</si>
  <si>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</si>
  <si>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</si>
  <si>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</si>
  <si>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</si>
  <si>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</si>
  <si>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</si>
  <si>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</si>
  <si>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</si>
  <si>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</si>
  <si>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</si>
  <si>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</si>
  <si>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</si>
  <si>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</si>
  <si>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</si>
  <si>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</si>
  <si>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</si>
  <si>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</si>
  <si>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</si>
  <si>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</si>
  <si>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</si>
  <si>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</si>
  <si>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</si>
  <si>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</si>
  <si>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</si>
  <si>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</si>
  <si>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</si>
  <si>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</si>
  <si>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</si>
  <si>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</si>
  <si>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</si>
  <si>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</si>
  <si>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</si>
  <si>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</si>
  <si>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</si>
  <si>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</si>
  <si>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</si>
  <si>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</si>
  <si>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</si>
  <si>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</si>
  <si>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</si>
  <si>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</si>
  <si>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</si>
  <si>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</si>
  <si>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</si>
  <si>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</si>
  <si>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</si>
  <si>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</si>
  <si>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</si>
  <si>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</si>
  <si>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</si>
  <si>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</si>
  <si>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</si>
  <si>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</si>
  <si>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</si>
  <si>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</si>
  <si>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</si>
  <si>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</si>
  <si>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</si>
  <si>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</si>
  <si>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</si>
  <si>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</si>
  <si>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</si>
  <si>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</si>
  <si>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</si>
  <si>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</si>
  <si>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</si>
  <si>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</si>
  <si>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</si>
  <si>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</si>
  <si>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</si>
  <si>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</si>
  <si>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</si>
  <si>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</si>
  <si>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</si>
  <si>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</si>
  <si>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</si>
  <si>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</si>
  <si>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</si>
  <si>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</si>
  <si>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</si>
  <si>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</si>
  <si>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</si>
  <si>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</si>
  <si>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</si>
  <si>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</si>
  <si>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</si>
  <si>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</si>
  <si>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</si>
  <si>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</si>
  <si>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</si>
  <si>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</si>
  <si>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</si>
  <si>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</si>
  <si>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</si>
  <si>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</si>
  <si>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</si>
  <si>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</si>
  <si>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</si>
  <si>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</si>
  <si>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</si>
  <si>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</si>
  <si>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</si>
  <si>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</si>
  <si>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</si>
  <si>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</si>
  <si>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</si>
  <si>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</si>
  <si>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</si>
  <si>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</si>
  <si>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</si>
  <si>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</si>
  <si>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</si>
  <si>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</si>
  <si>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</si>
  <si>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</si>
  <si>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</si>
  <si>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</si>
  <si>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</si>
  <si>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</si>
  <si>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</si>
  <si>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</si>
  <si>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</si>
  <si>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</si>
  <si>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</si>
  <si>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</si>
  <si>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</si>
  <si>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</si>
  <si>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</si>
  <si>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</si>
  <si>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</si>
  <si>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</si>
  <si>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</si>
  <si>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</si>
  <si>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</si>
  <si>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</si>
  <si>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</si>
  <si>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</si>
  <si>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</si>
  <si>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</si>
  <si>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</si>
  <si>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</si>
  <si>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</si>
  <si>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</si>
  <si>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</si>
  <si>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</si>
  <si>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</si>
  <si>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</si>
  <si>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</si>
  <si>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</si>
  <si>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</si>
  <si>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</si>
  <si>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</si>
  <si>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</si>
  <si>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</si>
  <si>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</si>
  <si>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</si>
  <si>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</si>
  <si>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</si>
  <si>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</si>
  <si>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</si>
  <si>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</si>
  <si>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</si>
  <si>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</si>
  <si>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</si>
  <si>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</si>
  <si>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</si>
  <si>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</si>
  <si>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</si>
  <si>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</si>
  <si>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</si>
  <si>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</si>
  <si>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</si>
  <si>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</si>
  <si>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</si>
  <si>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</si>
  <si>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</si>
  <si>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</si>
  <si>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</si>
  <si>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</si>
  <si>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</si>
  <si>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</si>
  <si>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</si>
  <si>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</si>
  <si>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</si>
  <si>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</si>
  <si>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</si>
  <si>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</si>
  <si>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</si>
  <si>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</si>
  <si>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</si>
  <si>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</si>
  <si>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</si>
  <si>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</si>
  <si>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</si>
  <si>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</si>
  <si>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</si>
  <si>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</si>
  <si>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</si>
  <si>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</si>
  <si>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</si>
  <si>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</si>
  <si>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</si>
  <si>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</si>
  <si>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</si>
  <si>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</si>
  <si>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</si>
  <si>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</si>
  <si>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</si>
  <si>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</si>
  <si>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</si>
  <si>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</si>
  <si>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</si>
  <si>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</si>
  <si>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</si>
  <si>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</si>
  <si>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</si>
  <si>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</si>
  <si>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</si>
  <si>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</si>
  <si>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</si>
  <si>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</si>
  <si>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</si>
  <si>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</si>
  <si>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</si>
  <si>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</si>
  <si>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</si>
  <si>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</si>
  <si>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</si>
  <si>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</si>
  <si>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</si>
  <si>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</si>
  <si>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</si>
  <si>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</si>
  <si>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</si>
  <si>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</si>
  <si>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</si>
  <si>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</si>
  <si>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</si>
  <si>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</si>
  <si>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</si>
  <si>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</si>
  <si>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</si>
  <si>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</si>
  <si>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</si>
  <si>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</si>
  <si>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</si>
  <si>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</si>
  <si>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</si>
  <si>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</si>
  <si>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</si>
  <si>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</si>
  <si>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</si>
  <si>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</si>
  <si>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</si>
  <si>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</si>
  <si>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</si>
  <si>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</si>
  <si>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</si>
  <si>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</si>
  <si>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</si>
  <si>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</si>
  <si>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</si>
  <si>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</si>
  <si>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</si>
  <si>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</si>
  <si>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</si>
  <si>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</si>
  <si>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</si>
  <si>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</si>
  <si>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</si>
  <si>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</si>
  <si>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</si>
  <si>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</si>
  <si>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</si>
  <si>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</si>
  <si>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</si>
  <si>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</si>
  <si>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</si>
  <si>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</si>
  <si>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</si>
  <si>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</si>
  <si>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</si>
  <si>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</si>
  <si>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</si>
  <si>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</si>
  <si>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</si>
  <si>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</si>
  <si>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</si>
  <si>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</si>
  <si>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</si>
  <si>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</si>
  <si>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</si>
  <si>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</si>
  <si>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</si>
  <si>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</si>
  <si>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</si>
  <si>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</si>
  <si>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</si>
  <si>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</si>
  <si>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</si>
  <si>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</si>
  <si>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</si>
  <si>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</si>
  <si>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</si>
  <si>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</si>
  <si>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</si>
  <si>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</si>
  <si>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</si>
  <si>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</si>
  <si>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</si>
  <si>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</si>
  <si>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</si>
  <si>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</si>
  <si>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</si>
  <si>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</si>
  <si>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</si>
  <si>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</si>
  <si>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</si>
  <si>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</si>
  <si>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</si>
  <si>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</si>
  <si>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</si>
  <si>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</si>
  <si>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</si>
  <si>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</si>
  <si>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</si>
  <si>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</si>
  <si>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</si>
  <si>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</si>
  <si>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</si>
  <si>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</si>
  <si>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</si>
  <si>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</si>
  <si>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</si>
  <si>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</si>
  <si>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</si>
  <si>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</si>
  <si>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</si>
  <si>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</si>
  <si>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</si>
  <si>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</si>
  <si>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</si>
  <si>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</si>
  <si>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</si>
  <si>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</si>
  <si>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</si>
  <si>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</si>
  <si>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</si>
  <si>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</si>
  <si>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</si>
  <si>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</si>
  <si>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</si>
  <si>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</si>
  <si>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</si>
  <si>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</si>
  <si>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</si>
  <si>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</si>
  <si>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</si>
  <si>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</si>
  <si>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</si>
  <si>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</si>
  <si>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</si>
  <si>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</si>
  <si>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</si>
  <si>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</si>
  <si>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</si>
  <si>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</si>
  <si>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</si>
  <si>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</si>
  <si>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</si>
  <si>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</si>
  <si>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</si>
  <si>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</si>
  <si>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</si>
  <si>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</si>
  <si>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</si>
  <si>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</si>
  <si>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</si>
  <si>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</si>
  <si>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</si>
  <si>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</si>
  <si>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</si>
  <si>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</si>
  <si>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</si>
  <si>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</si>
  <si>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</si>
  <si>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</si>
  <si>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</si>
  <si>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</si>
  <si>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</si>
  <si>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</si>
  <si>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</si>
  <si>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</si>
  <si>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</si>
  <si>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</si>
  <si>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</si>
  <si>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</si>
  <si>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</si>
  <si>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</si>
  <si>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</si>
  <si>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</si>
  <si>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</si>
  <si>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</si>
  <si>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</si>
  <si>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</si>
  <si>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</si>
  <si>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</si>
  <si>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</si>
  <si>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</si>
  <si>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</si>
  <si>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</si>
  <si>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</si>
  <si>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</si>
  <si>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</si>
  <si>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</si>
  <si>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</si>
  <si>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</si>
  <si>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</si>
  <si>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</si>
  <si>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</si>
  <si>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</si>
  <si>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</si>
  <si>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</si>
  <si>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</si>
  <si>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</si>
  <si>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</si>
  <si>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</si>
  <si>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</si>
  <si>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</si>
  <si>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</si>
  <si>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</si>
  <si>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</si>
  <si>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</si>
  <si>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</si>
  <si>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</si>
  <si>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</si>
  <si>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</si>
  <si>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</si>
  <si>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</si>
  <si>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</si>
  <si>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</si>
  <si>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</si>
  <si>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</si>
  <si>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</si>
  <si>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</si>
  <si>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</si>
  <si>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</si>
  <si>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</si>
  <si>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</si>
  <si>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</si>
  <si>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</si>
  <si>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</si>
  <si>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</si>
  <si>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</si>
  <si>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</si>
  <si>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</si>
  <si>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</si>
  <si>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</si>
  <si>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</si>
  <si>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</si>
  <si>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</si>
  <si>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</si>
  <si>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</si>
  <si>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</si>
  <si>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</si>
  <si>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</si>
  <si>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</si>
  <si>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</si>
  <si>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</si>
  <si>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</si>
  <si>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</si>
  <si>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</si>
  <si>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</si>
  <si>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</si>
  <si>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</si>
  <si>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</si>
  <si>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</si>
  <si>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</si>
  <si>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</si>
  <si>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</si>
  <si>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</si>
  <si>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</si>
  <si>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</si>
  <si>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</si>
  <si>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</si>
  <si>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</si>
  <si>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</si>
  <si>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</si>
  <si>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</si>
  <si>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</si>
  <si>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</si>
  <si>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</si>
  <si>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</si>
  <si>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</si>
  <si>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</si>
  <si>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</si>
  <si>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</si>
  <si>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</si>
  <si>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</si>
  <si>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</si>
  <si>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</si>
  <si>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</si>
  <si>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</si>
  <si>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</si>
  <si>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</si>
  <si>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</si>
  <si>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</si>
  <si>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</si>
  <si>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</si>
  <si>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</si>
  <si>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</si>
  <si>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</si>
  <si>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</si>
  <si>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</si>
  <si>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</si>
  <si>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</si>
  <si>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</si>
  <si>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</si>
  <si>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</si>
  <si>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</si>
  <si>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</si>
  <si>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</si>
  <si>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</si>
  <si>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</si>
  <si>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</si>
  <si>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</si>
  <si>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</si>
  <si>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</si>
  <si>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</si>
  <si>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</si>
  <si>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</si>
  <si>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</si>
  <si>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</si>
  <si>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</si>
  <si>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</si>
  <si>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</si>
  <si>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</si>
  <si>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</si>
  <si>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</si>
  <si>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</si>
  <si>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</si>
  <si>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</si>
  <si>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</si>
  <si>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</si>
  <si>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</si>
  <si>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</si>
  <si>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</si>
  <si>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</si>
  <si>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</si>
  <si>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</si>
  <si>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</si>
  <si>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</si>
  <si>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</si>
  <si>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</si>
  <si>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</si>
  <si>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</si>
  <si>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</si>
  <si>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</si>
  <si>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</si>
  <si>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</si>
  <si>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</si>
  <si>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</si>
  <si>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</si>
  <si>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</si>
  <si>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</si>
  <si>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</si>
  <si>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</si>
  <si>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</si>
  <si>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</si>
  <si>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</si>
  <si>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</si>
  <si>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</si>
  <si>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</si>
  <si>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</si>
  <si>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</si>
  <si>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</si>
  <si>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</si>
  <si>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</si>
  <si>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</si>
  <si>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</si>
  <si>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</si>
  <si>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</si>
  <si>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</si>
  <si>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</si>
  <si>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</si>
  <si>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</si>
  <si>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</si>
  <si>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</si>
  <si>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</si>
  <si>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</si>
  <si>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</si>
  <si>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</si>
  <si>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</si>
  <si>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</si>
  <si>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</si>
  <si>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</si>
  <si>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</si>
  <si>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</si>
  <si>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</si>
  <si>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</si>
  <si>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</si>
  <si>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</si>
  <si>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</si>
  <si>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</si>
  <si>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</si>
  <si>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</si>
  <si>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</si>
  <si>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</si>
  <si>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</si>
  <si>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</si>
  <si>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</si>
  <si>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</si>
  <si>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</si>
  <si>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</si>
  <si>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</si>
  <si>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</si>
  <si>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</si>
  <si>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</si>
  <si>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</si>
  <si>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</si>
  <si>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</si>
  <si>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</si>
  <si>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</si>
  <si>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</si>
  <si>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</si>
  <si>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</si>
  <si>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</si>
  <si>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</si>
  <si>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</si>
  <si>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</si>
  <si>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</si>
  <si>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</si>
  <si>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</si>
  <si>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</si>
  <si>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</si>
  <si>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</si>
  <si>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</si>
  <si>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</si>
  <si>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</si>
  <si>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</si>
  <si>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</si>
  <si>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</si>
  <si>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</si>
  <si>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</si>
  <si>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</si>
  <si>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</si>
  <si>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</si>
  <si>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</si>
  <si>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</si>
  <si>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</si>
  <si>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</si>
  <si>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</si>
  <si>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</si>
  <si>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</si>
  <si>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</si>
  <si>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</si>
  <si>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</si>
  <si>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</si>
  <si>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</si>
  <si>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</si>
  <si>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</si>
  <si>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</si>
  <si>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</si>
  <si>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</si>
  <si>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</si>
  <si>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</si>
  <si>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</si>
  <si>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</si>
  <si>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</si>
  <si>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</si>
  <si>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</si>
  <si>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</si>
  <si>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</si>
  <si>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</si>
  <si>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</si>
  <si>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</si>
  <si>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</si>
  <si>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</si>
  <si>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</si>
  <si>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</si>
  <si>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</si>
  <si>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</si>
  <si>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</si>
  <si>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</si>
  <si>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</si>
  <si>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</si>
  <si>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</si>
  <si>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</si>
  <si>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</si>
  <si>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</si>
  <si>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</si>
  <si>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</si>
  <si>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</si>
  <si>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</si>
  <si>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</si>
  <si>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</si>
  <si>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</si>
  <si>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</si>
  <si>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</si>
  <si>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</si>
  <si>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</si>
  <si>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</si>
  <si>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</si>
  <si>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</si>
  <si>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</si>
  <si>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</si>
  <si>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</si>
  <si>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</si>
  <si>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</si>
  <si>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</si>
  <si>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</si>
  <si>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</si>
  <si>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</si>
  <si>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</si>
  <si>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</si>
  <si>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</si>
  <si>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</si>
  <si>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</si>
  <si>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</si>
  <si>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</si>
  <si>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</si>
  <si>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</si>
  <si>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</si>
  <si>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</si>
  <si>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</si>
  <si>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</si>
  <si>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</si>
  <si>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</si>
  <si>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</si>
  <si>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</si>
  <si>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</si>
  <si>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</si>
  <si>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</si>
  <si>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</si>
  <si>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</si>
  <si>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</si>
  <si>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</si>
  <si>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</si>
  <si>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</si>
  <si>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</si>
  <si>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</si>
  <si>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</si>
  <si>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</si>
  <si>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</si>
  <si>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</si>
  <si>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</si>
  <si>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</si>
  <si>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</si>
  <si>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</si>
  <si>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</si>
  <si>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</si>
  <si>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</si>
  <si>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</si>
  <si>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</si>
  <si>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</si>
  <si>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</si>
  <si>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</si>
  <si>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</si>
  <si>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</si>
  <si>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</si>
  <si>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</si>
  <si>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</si>
  <si>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</si>
  <si>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</si>
  <si>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</si>
  <si>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</si>
  <si>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</si>
  <si>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</si>
  <si>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</si>
  <si>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</si>
  <si>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</si>
  <si>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</si>
  <si>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</si>
  <si>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</si>
  <si>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</si>
  <si>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</si>
  <si>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</si>
  <si>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</si>
  <si>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</si>
  <si>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</si>
  <si>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</si>
  <si>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</si>
  <si>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</si>
  <si>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</si>
  <si>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</si>
  <si>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</si>
  <si>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</si>
  <si>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</si>
  <si>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</si>
  <si>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</si>
  <si>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</si>
  <si>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</si>
  <si>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</si>
  <si>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</si>
  <si>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</si>
  <si>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</si>
  <si>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</si>
  <si>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</si>
  <si>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</si>
  <si>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</si>
  <si>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</si>
  <si>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</si>
  <si>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</si>
  <si>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</si>
  <si>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</si>
  <si>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</si>
  <si>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</si>
  <si>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</si>
  <si>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</si>
  <si>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</si>
  <si>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</si>
  <si>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</si>
  <si>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</si>
  <si>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</si>
  <si>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</si>
  <si>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</si>
  <si>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</si>
  <si>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</si>
  <si>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</si>
  <si>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</si>
  <si>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</si>
  <si>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</si>
  <si>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</si>
  <si>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</si>
  <si>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</si>
  <si>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</si>
  <si>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</si>
  <si>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</si>
  <si>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</si>
  <si>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</si>
  <si>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</si>
  <si>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</si>
  <si>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</si>
  <si>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</si>
  <si>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</si>
  <si>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</si>
  <si>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</si>
  <si>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</si>
  <si>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</si>
  <si>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</si>
  <si>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</si>
  <si>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</si>
  <si>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</si>
  <si>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</si>
  <si>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</si>
  <si>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</si>
  <si>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</si>
  <si>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</si>
  <si>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</si>
  <si>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</si>
  <si>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</si>
  <si>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</si>
  <si>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</si>
  <si>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</si>
  <si>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</si>
  <si>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</si>
  <si>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</si>
  <si>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</si>
  <si>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</si>
  <si>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</si>
  <si>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</si>
  <si>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</si>
  <si>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</si>
  <si>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</si>
  <si>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</si>
  <si>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</si>
  <si>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</si>
  <si>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</si>
  <si>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</si>
  <si>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</si>
  <si>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</si>
  <si>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</si>
  <si>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</si>
  <si>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</si>
  <si>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</si>
  <si>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</si>
  <si>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</si>
  <si>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</si>
  <si>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</si>
  <si>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</si>
  <si>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</si>
  <si>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</si>
  <si>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</si>
  <si>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</si>
  <si>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</si>
  <si>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</si>
  <si>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</si>
  <si>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</si>
  <si>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</si>
  <si>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</si>
  <si>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</si>
  <si>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</si>
  <si>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</si>
  <si>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</si>
  <si>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</si>
  <si>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</si>
  <si>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</si>
  <si>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</si>
  <si>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</si>
  <si>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</si>
  <si>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</si>
  <si>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</si>
  <si>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</si>
  <si>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</si>
  <si>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</si>
  <si>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</si>
  <si>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</si>
  <si>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</si>
  <si>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</si>
  <si>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</si>
  <si>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</si>
  <si>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</si>
  <si>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</si>
  <si>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</si>
  <si>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</si>
  <si>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</si>
  <si>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</si>
  <si>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</si>
  <si>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</si>
  <si>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</si>
  <si>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</si>
  <si>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</si>
  <si>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</si>
  <si>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</si>
  <si>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</si>
  <si>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</si>
  <si>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</si>
  <si>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</si>
  <si>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</si>
  <si>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</si>
  <si>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</si>
  <si>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</si>
  <si>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</si>
  <si>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</si>
  <si>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</si>
  <si>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</si>
  <si>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</si>
  <si>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</si>
  <si>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</si>
  <si>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</si>
  <si>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</si>
  <si>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</si>
  <si>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</si>
  <si>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</si>
  <si>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</si>
  <si>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</si>
  <si>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</si>
  <si>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</si>
  <si>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</si>
  <si>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</si>
  <si>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</si>
  <si>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</si>
  <si>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</si>
  <si>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</si>
  <si>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</si>
  <si>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</si>
  <si>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</si>
  <si>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</si>
  <si>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</si>
  <si>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</si>
  <si>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</si>
  <si>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</si>
  <si>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</si>
  <si>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</si>
  <si>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</si>
  <si>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</si>
  <si>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</si>
  <si>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</si>
  <si>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</si>
  <si>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</si>
  <si>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</si>
  <si>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</si>
  <si>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</si>
  <si>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</si>
  <si>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</si>
  <si>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</si>
  <si>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</si>
  <si>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</si>
  <si>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</si>
  <si>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</si>
  <si>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</si>
  <si>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</si>
  <si>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</si>
  <si>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</si>
  <si>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</si>
  <si>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</si>
  <si>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</si>
  <si>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</si>
  <si>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</si>
  <si>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</si>
  <si>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</si>
  <si>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</si>
  <si>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</si>
  <si>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</si>
  <si>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</si>
  <si>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</si>
  <si>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</si>
  <si>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</si>
  <si>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</si>
  <si>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</si>
  <si>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</si>
  <si>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</si>
  <si>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</si>
  <si>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</si>
  <si>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</si>
  <si>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</si>
  <si>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</si>
  <si>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</si>
  <si>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</si>
  <si>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</si>
  <si>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</si>
  <si>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</si>
  <si>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</si>
  <si>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</si>
  <si>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</si>
  <si>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</si>
  <si>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</si>
  <si>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</si>
  <si>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</si>
  <si>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</si>
  <si>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</si>
  <si>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</si>
  <si>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</si>
  <si>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</si>
  <si>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</si>
  <si>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</si>
  <si>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</si>
  <si>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</si>
  <si>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</si>
  <si>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</si>
  <si>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</si>
  <si>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</si>
  <si>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</si>
  <si>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</si>
  <si>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</si>
  <si>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</si>
  <si>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</si>
  <si>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</si>
  <si>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</si>
  <si>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</si>
  <si>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</si>
  <si>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</si>
  <si>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</si>
  <si>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</si>
  <si>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</si>
  <si>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</si>
  <si>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</si>
  <si>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</si>
  <si>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</si>
  <si>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</si>
  <si>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</si>
  <si>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</si>
  <si>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</si>
  <si>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</si>
  <si>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</si>
  <si>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</si>
  <si>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</si>
  <si>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</si>
  <si>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</si>
  <si>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</si>
  <si>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</si>
  <si>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</si>
  <si>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</si>
  <si>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</si>
  <si>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</si>
  <si>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</si>
  <si>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</si>
  <si>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</si>
  <si>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</si>
  <si>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</si>
  <si>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</si>
  <si>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</si>
  <si>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</si>
  <si>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</si>
  <si>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</si>
  <si>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</si>
  <si>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</si>
  <si>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</si>
  <si>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</si>
  <si>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</si>
  <si>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</si>
  <si>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</si>
  <si>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</si>
  <si>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</si>
  <si>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</si>
  <si>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</si>
  <si>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</si>
  <si>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</si>
  <si>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</si>
  <si>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</si>
  <si>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</si>
  <si>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</si>
  <si>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</si>
  <si>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</si>
  <si>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</si>
  <si>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</si>
  <si>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</si>
  <si>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</si>
  <si>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</si>
  <si>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</si>
  <si>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</si>
  <si>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</si>
  <si>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</si>
  <si>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</si>
  <si>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</si>
  <si>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</si>
  <si>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</si>
  <si>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</si>
  <si>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</si>
  <si>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</si>
  <si>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</si>
  <si>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</si>
  <si>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</si>
  <si>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</si>
  <si>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</si>
  <si>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</si>
  <si>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</si>
  <si>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</si>
  <si>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</si>
  <si>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</si>
  <si>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</si>
  <si>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</si>
  <si>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</si>
  <si>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</si>
  <si>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</si>
  <si>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</si>
  <si>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</si>
  <si>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</si>
  <si>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</si>
  <si>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</si>
  <si>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</si>
  <si>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</si>
  <si>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</si>
  <si>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</si>
  <si>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</si>
  <si>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</si>
  <si>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</si>
  <si>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</si>
  <si>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</si>
  <si>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</si>
  <si>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</si>
  <si>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</si>
  <si>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</si>
  <si>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</si>
  <si>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</si>
  <si>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</si>
  <si>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</si>
  <si>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</si>
  <si>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</si>
  <si>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</si>
  <si>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</si>
  <si>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</si>
  <si>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</si>
  <si>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</si>
  <si>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</si>
  <si>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</si>
  <si>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</si>
  <si>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</si>
  <si>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</si>
  <si>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</si>
  <si>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</si>
  <si>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</si>
  <si>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</si>
  <si>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</si>
  <si>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</si>
  <si>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</si>
  <si>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</si>
  <si>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</si>
  <si>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</si>
  <si>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</si>
  <si>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</si>
  <si>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</si>
  <si>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</si>
  <si>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</si>
  <si>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</si>
  <si>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</si>
  <si>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</si>
  <si>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</si>
  <si>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</si>
  <si>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</si>
  <si>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</si>
  <si>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</si>
  <si>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</si>
  <si>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</si>
  <si>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</si>
  <si>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</si>
  <si>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</si>
  <si>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</si>
  <si>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</si>
  <si>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</si>
  <si>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</si>
  <si>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</si>
  <si>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</si>
  <si>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</si>
  <si>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</si>
  <si>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</si>
  <si>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</si>
  <si>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</si>
  <si>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</si>
  <si>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</si>
  <si>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</si>
  <si>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</si>
  <si>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</si>
  <si>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</si>
  <si>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</si>
  <si>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</si>
  <si>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</si>
  <si>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</si>
  <si>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</si>
  <si>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</si>
  <si>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</si>
  <si>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</si>
  <si>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</si>
  <si>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</si>
  <si>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</si>
  <si>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</si>
  <si>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</si>
  <si>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</si>
  <si>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</si>
  <si>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</si>
  <si>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</si>
  <si>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</si>
  <si>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</si>
  <si>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</si>
  <si>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</si>
  <si>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</si>
  <si>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</si>
  <si>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</si>
  <si>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</si>
  <si>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</si>
  <si>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</si>
  <si>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</si>
  <si>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</si>
  <si>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</si>
  <si>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</si>
  <si>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</si>
  <si>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</si>
  <si>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</si>
  <si>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</si>
  <si>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</si>
  <si>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</si>
  <si>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</si>
  <si>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</si>
  <si>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</si>
  <si>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</si>
  <si>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</si>
  <si>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</si>
  <si>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</si>
  <si>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</si>
  <si>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</si>
  <si>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</si>
  <si>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</si>
  <si>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</si>
  <si>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</si>
  <si>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</si>
  <si>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</si>
  <si>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</si>
  <si>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</si>
  <si>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</si>
  <si>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</si>
  <si>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</si>
  <si>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</si>
  <si>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</si>
  <si>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</si>
  <si>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</si>
  <si>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</si>
  <si>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</si>
  <si>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</si>
  <si>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</si>
  <si>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</si>
  <si>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</si>
  <si>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</si>
  <si>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</si>
  <si>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</si>
  <si>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</si>
  <si>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</si>
  <si>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</si>
  <si>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</si>
  <si>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</si>
  <si>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</si>
  <si>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</si>
  <si>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</si>
  <si>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</si>
  <si>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</si>
  <si>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</si>
  <si>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</si>
  <si>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</si>
  <si>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</si>
  <si>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</si>
  <si>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</si>
  <si>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</si>
  <si>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</si>
  <si>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</si>
  <si>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</si>
  <si>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</si>
  <si>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</si>
  <si>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</si>
  <si>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</si>
  <si>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</si>
  <si>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</si>
  <si>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</si>
  <si>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</si>
  <si>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</si>
  <si>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</si>
  <si>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</si>
  <si>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</si>
  <si>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</si>
  <si>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</si>
  <si>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</si>
  <si>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</si>
  <si>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</si>
  <si>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</si>
  <si>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</si>
  <si>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</si>
  <si>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</si>
  <si>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</si>
  <si>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</si>
  <si>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</si>
  <si>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</si>
  <si>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</si>
  <si>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</si>
  <si>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</si>
  <si>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</si>
  <si>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</si>
  <si>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</si>
  <si>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</si>
  <si>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</si>
  <si>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</si>
  <si>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</si>
  <si>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</si>
  <si>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</si>
  <si>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</si>
  <si>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</si>
  <si>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</si>
  <si>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</si>
  <si>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</si>
  <si>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</si>
  <si>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</si>
  <si>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</si>
  <si>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</si>
  <si>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</si>
  <si>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</si>
  <si>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</si>
  <si>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</si>
  <si>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</si>
  <si>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</si>
  <si>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</si>
  <si>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</si>
  <si>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</si>
  <si>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</si>
  <si>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</si>
  <si>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</si>
  <si>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</si>
  <si>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</si>
  <si>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</si>
  <si>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</si>
  <si>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</si>
  <si>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</si>
  <si>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</si>
  <si>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</si>
  <si>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</si>
  <si>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</si>
  <si>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</si>
  <si>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</si>
  <si>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</si>
  <si>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</si>
  <si>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</si>
  <si>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</si>
  <si>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</si>
  <si>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</si>
  <si>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</si>
  <si>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</si>
  <si>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</si>
  <si>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</si>
  <si>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</si>
  <si>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</si>
  <si>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</si>
  <si>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</si>
  <si>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</si>
  <si>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</si>
  <si>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</si>
  <si>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</si>
  <si>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</si>
  <si>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</si>
  <si>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</si>
  <si>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</si>
  <si>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</si>
  <si>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</si>
  <si>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</si>
  <si>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</si>
  <si>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</si>
  <si>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</si>
  <si>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</si>
  <si>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</si>
  <si>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</si>
  <si>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</si>
  <si>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</si>
  <si>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</si>
  <si>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</si>
  <si>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</si>
  <si>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</si>
  <si>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</si>
  <si>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</si>
  <si>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</si>
  <si>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</si>
  <si>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</si>
  <si>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</si>
  <si>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</si>
  <si>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</si>
  <si>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</si>
  <si>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</si>
  <si>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</si>
  <si>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</si>
  <si>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</si>
  <si>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</si>
  <si>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</si>
  <si>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</si>
  <si>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</si>
  <si>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</si>
  <si>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</si>
  <si>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</si>
  <si>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</si>
  <si>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</si>
  <si>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</si>
  <si>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</si>
  <si>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</si>
  <si>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</si>
  <si>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</si>
  <si>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</si>
  <si>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</si>
  <si>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</si>
  <si>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</si>
  <si>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</si>
  <si>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</si>
  <si>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</si>
  <si>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</si>
  <si>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</si>
  <si>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</si>
  <si>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</si>
  <si>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</si>
  <si>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</si>
  <si>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</si>
  <si>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</si>
  <si>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</si>
  <si>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</si>
  <si>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</si>
  <si>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</si>
  <si>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</si>
  <si>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</si>
  <si>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</si>
  <si>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</si>
  <si>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</si>
  <si>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</si>
  <si>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</si>
  <si>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</si>
  <si>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</si>
  <si>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</si>
  <si>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</si>
  <si>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</si>
  <si>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</si>
  <si>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</si>
  <si>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</si>
  <si>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</si>
  <si>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</si>
  <si>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</si>
  <si>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</si>
  <si>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</si>
  <si>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</si>
  <si>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</si>
  <si>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</si>
  <si>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</si>
  <si>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</si>
  <si>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</si>
  <si>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</si>
  <si>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</si>
  <si>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</si>
  <si>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</si>
  <si>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</si>
  <si>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</si>
  <si>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</si>
  <si>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</si>
  <si>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</si>
  <si>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</si>
  <si>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</si>
  <si>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</si>
  <si>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</si>
  <si>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</si>
  <si>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</si>
  <si>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</si>
  <si>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</si>
  <si>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</si>
  <si>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</si>
  <si>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</si>
  <si>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</si>
  <si>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</si>
  <si>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</si>
  <si>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</si>
  <si>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</si>
  <si>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</si>
  <si>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</si>
  <si>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</si>
  <si>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</si>
  <si>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</si>
  <si>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</si>
  <si>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</si>
  <si>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</si>
  <si>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</si>
  <si>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</si>
  <si>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</si>
  <si>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</si>
  <si>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</si>
  <si>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</si>
  <si>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</si>
  <si>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</si>
  <si>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</si>
  <si>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</si>
  <si>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</si>
  <si>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</si>
  <si>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</si>
  <si>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</si>
  <si>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</si>
  <si>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</si>
  <si>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</si>
  <si>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</si>
  <si>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</si>
  <si>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</si>
  <si>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</si>
  <si>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</si>
  <si>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</si>
  <si>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</si>
  <si>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</si>
  <si>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</si>
  <si>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</si>
  <si>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</si>
  <si>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</si>
  <si>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</si>
  <si>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</si>
  <si>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</si>
  <si>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</si>
  <si>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</si>
  <si>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</si>
  <si>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</si>
  <si>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</si>
  <si>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</si>
  <si>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</si>
  <si>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</si>
  <si>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</si>
  <si>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</si>
  <si>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</si>
  <si>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</si>
  <si>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</si>
  <si>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</si>
  <si>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</si>
  <si>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</si>
  <si>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</si>
  <si>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</si>
  <si>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</si>
  <si>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</si>
  <si>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</si>
  <si>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</si>
  <si>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</si>
  <si>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</si>
  <si>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</si>
  <si>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</si>
  <si>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</si>
  <si>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</si>
  <si>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</si>
  <si>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</si>
  <si>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</si>
  <si>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</si>
  <si>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</si>
  <si>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</si>
  <si>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</si>
  <si>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</si>
  <si>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</si>
  <si>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</si>
  <si>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</si>
  <si>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</si>
  <si>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</si>
  <si>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</si>
  <si>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</si>
  <si>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</si>
  <si>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</si>
  <si>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</si>
  <si>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</si>
  <si>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</si>
  <si>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</si>
  <si>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</si>
  <si>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</si>
  <si>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</si>
  <si>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</si>
  <si>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</si>
  <si>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</si>
  <si>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</si>
  <si>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</si>
  <si>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</si>
  <si>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</si>
  <si>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</si>
  <si>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</si>
  <si>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</si>
  <si>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</si>
  <si>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</si>
  <si>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</si>
  <si>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</si>
  <si>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</si>
  <si>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</si>
  <si>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</si>
  <si>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</si>
  <si>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</si>
  <si>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</si>
  <si>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</si>
  <si>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</si>
  <si>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</si>
  <si>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</si>
  <si>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</si>
  <si>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</si>
  <si>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</si>
  <si>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</si>
  <si>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</si>
  <si>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</si>
  <si>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</si>
  <si>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</si>
  <si>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</si>
  <si>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</si>
  <si>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</si>
  <si>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</si>
  <si>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</si>
  <si>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</si>
  <si>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</si>
  <si>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</si>
  <si>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</si>
  <si>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</si>
  <si>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</si>
  <si>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</si>
  <si>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</si>
  <si>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</si>
  <si>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</si>
  <si>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</si>
  <si>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</si>
  <si>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</si>
  <si>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</si>
  <si>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</si>
  <si>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</si>
  <si>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</si>
  <si>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</si>
  <si>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</si>
  <si>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</si>
  <si>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</si>
  <si>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</si>
  <si>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</si>
  <si>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</si>
  <si>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</si>
  <si>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</si>
  <si>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</si>
  <si>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</si>
  <si>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</si>
  <si>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</si>
  <si>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</si>
  <si>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</si>
  <si>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</si>
  <si>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</si>
  <si>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</si>
  <si>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</si>
  <si>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</si>
  <si>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</si>
  <si>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</si>
  <si>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</si>
  <si>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</si>
  <si>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</si>
  <si>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</si>
  <si>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</si>
  <si>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</si>
  <si>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</si>
  <si>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</si>
  <si>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</si>
  <si>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</si>
  <si>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</si>
  <si>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</si>
  <si>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</si>
  <si>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</si>
  <si>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</si>
  <si>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</si>
  <si>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</si>
  <si>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</si>
  <si>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</si>
  <si>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</si>
  <si>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</si>
  <si>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</si>
  <si>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</si>
  <si>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</si>
  <si>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</si>
  <si>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</si>
  <si>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</si>
  <si>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</si>
  <si>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</si>
  <si>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</si>
  <si>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</si>
  <si>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</si>
  <si>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</si>
  <si>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</si>
  <si>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</si>
  <si>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</si>
  <si>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</si>
  <si>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</si>
  <si>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</si>
  <si>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</si>
  <si>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</si>
  <si>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</si>
  <si>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</si>
  <si>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</si>
  <si>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</si>
  <si>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</si>
  <si>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</si>
  <si>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</si>
  <si>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</si>
  <si>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</si>
  <si>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</si>
  <si>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</si>
  <si>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</si>
  <si>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</si>
  <si>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</si>
  <si>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</si>
  <si>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</si>
  <si>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</si>
  <si>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</si>
  <si>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</si>
  <si>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</si>
  <si>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</si>
  <si>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</si>
  <si>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</si>
  <si>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</si>
  <si>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</si>
  <si>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</si>
  <si>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</si>
  <si>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</si>
  <si>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</si>
  <si>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</si>
  <si>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</si>
  <si>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</si>
  <si>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</si>
  <si>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</si>
  <si>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</si>
  <si>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</si>
  <si>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</si>
  <si>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</si>
  <si>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</si>
  <si>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</si>
  <si>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</si>
  <si>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</si>
  <si>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</si>
  <si>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</si>
  <si>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</si>
  <si>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</si>
  <si>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</si>
  <si>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</si>
  <si>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</si>
  <si>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</si>
  <si>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</si>
  <si>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</si>
  <si>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</si>
  <si>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</si>
  <si>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</si>
  <si>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</si>
  <si>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</si>
  <si>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</si>
  <si>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</si>
  <si>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</si>
  <si>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</si>
  <si>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</si>
  <si>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</si>
  <si>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</si>
  <si>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</si>
  <si>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</si>
  <si>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</si>
  <si>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</si>
  <si>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</si>
  <si>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</si>
  <si>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</si>
  <si>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</si>
  <si>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</si>
  <si>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</si>
  <si>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</si>
  <si>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</si>
  <si>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</si>
  <si>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</si>
  <si>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</si>
  <si>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</si>
  <si>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</si>
  <si>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</si>
  <si>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</si>
  <si>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</si>
  <si>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</si>
  <si>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</si>
  <si>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</si>
  <si>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</si>
  <si>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</si>
  <si>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</si>
  <si>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</si>
  <si>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</si>
  <si>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</si>
  <si>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</si>
  <si>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</si>
  <si>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</si>
  <si>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</si>
  <si>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</si>
  <si>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</si>
  <si>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</si>
  <si>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</si>
  <si>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</si>
  <si>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</si>
  <si>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</si>
  <si>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</si>
  <si>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</si>
  <si>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</si>
  <si>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</si>
  <si>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</si>
  <si>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</si>
  <si>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</si>
  <si>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</si>
  <si>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</si>
  <si>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</si>
  <si>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</si>
  <si>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</si>
  <si>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</si>
  <si>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</si>
  <si>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</si>
  <si>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</si>
  <si>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</si>
  <si>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</si>
  <si>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</si>
  <si>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</si>
  <si>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</si>
  <si>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</si>
  <si>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</si>
  <si>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</si>
  <si>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</si>
  <si>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</si>
  <si>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</si>
  <si>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</si>
  <si>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</si>
  <si>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</si>
  <si>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</si>
  <si>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</si>
  <si>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</si>
  <si>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</si>
  <si>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</si>
  <si>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</si>
  <si>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</si>
  <si>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</si>
  <si>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</si>
  <si>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</si>
  <si>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</si>
  <si>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</si>
  <si>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</si>
  <si>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</si>
  <si>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</si>
  <si>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</si>
  <si>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</si>
  <si>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</si>
  <si>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</si>
  <si>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</si>
  <si>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</si>
  <si>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</si>
  <si>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</si>
  <si>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</si>
  <si>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</si>
  <si>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</si>
  <si>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</si>
  <si>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</si>
  <si>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</si>
  <si>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</si>
  <si>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</si>
  <si>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</si>
  <si>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</si>
  <si>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</si>
  <si>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</si>
  <si>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</si>
  <si>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</si>
  <si>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</si>
  <si>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</si>
  <si>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</si>
  <si>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</si>
  <si>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</si>
  <si>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</si>
  <si>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</si>
  <si>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</si>
  <si>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</si>
  <si>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</si>
  <si>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</si>
  <si>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</si>
  <si>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</si>
  <si>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</si>
  <si>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</si>
  <si>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</si>
  <si>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</si>
  <si>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</si>
  <si>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</si>
  <si>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</si>
  <si>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</si>
  <si>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</si>
  <si>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</si>
  <si>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</si>
  <si>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</si>
  <si>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</si>
  <si>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</si>
  <si>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</si>
  <si>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</si>
  <si>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</si>
  <si>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</si>
  <si>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</si>
  <si>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</si>
  <si>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</si>
  <si>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</si>
  <si>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</si>
  <si>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</si>
  <si>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</si>
  <si>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</si>
  <si>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</si>
  <si>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</si>
  <si>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</si>
  <si>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</si>
  <si>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</si>
  <si>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</si>
  <si>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</si>
  <si>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</si>
  <si>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</si>
  <si>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</si>
  <si>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</si>
  <si>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</si>
  <si>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</si>
  <si>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</si>
  <si>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</si>
  <si>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</si>
  <si>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</si>
  <si>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</si>
  <si>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</si>
  <si>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</si>
  <si>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</si>
  <si>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</si>
  <si>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</si>
  <si>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</si>
  <si>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</si>
  <si>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</si>
  <si>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</si>
  <si>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</si>
  <si>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</si>
  <si>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</si>
  <si>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</si>
  <si>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</si>
  <si>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</si>
  <si>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</si>
  <si>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</si>
  <si>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</si>
  <si>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</si>
  <si>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</si>
  <si>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</si>
  <si>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</si>
  <si>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</si>
  <si>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</si>
  <si>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</si>
  <si>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</si>
  <si>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</si>
  <si>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</si>
  <si>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</si>
  <si>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</si>
  <si>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</si>
  <si>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</si>
  <si>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</si>
  <si>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</si>
  <si>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</si>
  <si>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</si>
  <si>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</si>
  <si>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</si>
  <si>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</si>
  <si>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</si>
  <si>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</si>
  <si>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</si>
  <si>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</si>
  <si>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</si>
  <si>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</si>
  <si>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</si>
  <si>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</si>
  <si>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</si>
  <si>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</si>
  <si>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</si>
  <si>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</si>
  <si>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</si>
  <si>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</si>
  <si>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</si>
  <si>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</si>
  <si>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</si>
  <si>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</si>
  <si>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</si>
  <si>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</si>
  <si>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</si>
  <si>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</si>
  <si>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</si>
  <si>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</si>
  <si>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</si>
  <si>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</si>
  <si>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</si>
  <si>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</si>
  <si>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</si>
  <si>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</si>
  <si>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</si>
  <si>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</si>
  <si>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</si>
  <si>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</si>
  <si>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</si>
  <si>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</si>
  <si>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</si>
  <si>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</si>
  <si>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</si>
  <si>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</si>
  <si>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</si>
  <si>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</si>
  <si>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</si>
  <si>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</si>
  <si>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</si>
  <si>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</si>
  <si>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</si>
  <si>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</si>
  <si>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</si>
  <si>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</si>
  <si>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</si>
  <si>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</si>
  <si>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</si>
  <si>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</si>
  <si>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</si>
  <si>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</si>
  <si>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</si>
  <si>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</si>
  <si>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</si>
  <si>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</si>
  <si>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</si>
  <si>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</si>
  <si>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</si>
  <si>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</si>
  <si>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</si>
  <si>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</si>
  <si>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</si>
  <si>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</si>
  <si>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</si>
  <si>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</si>
  <si>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</si>
  <si>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</si>
  <si>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</si>
  <si>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</si>
  <si>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</si>
  <si>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</si>
  <si>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</si>
  <si>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</si>
  <si>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</si>
  <si>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</si>
  <si>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</si>
  <si>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</si>
  <si>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</si>
  <si>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</si>
  <si>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</si>
  <si>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</si>
  <si>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</si>
  <si>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</si>
  <si>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</si>
  <si>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</si>
  <si>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</si>
  <si>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</si>
  <si>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</si>
  <si>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</si>
  <si>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</si>
  <si>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</si>
  <si>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</si>
  <si>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</si>
  <si>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</si>
  <si>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</si>
  <si>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</si>
  <si>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</si>
  <si>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</si>
  <si>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</si>
  <si>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</si>
  <si>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</si>
  <si>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</si>
  <si>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</si>
  <si>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</si>
  <si>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</si>
  <si>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</si>
  <si>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</si>
  <si>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</si>
  <si>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</si>
  <si>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</si>
  <si>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</si>
  <si>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</si>
  <si>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</si>
  <si>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</si>
  <si>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</si>
  <si>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</si>
  <si>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</si>
  <si>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</si>
  <si>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</si>
  <si>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</si>
  <si>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</si>
  <si>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</si>
  <si>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</si>
  <si>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</si>
  <si>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</si>
  <si>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</si>
  <si>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</si>
  <si>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</si>
  <si>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</si>
  <si>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</si>
  <si>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</si>
  <si>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</si>
  <si>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</si>
  <si>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</si>
  <si>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</si>
  <si>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</si>
  <si>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</si>
  <si>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</si>
  <si>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</si>
  <si>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</si>
  <si>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</si>
  <si>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</si>
  <si>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</si>
  <si>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</si>
  <si>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</si>
  <si>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</si>
  <si>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</si>
  <si>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</si>
  <si>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</si>
  <si>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</si>
  <si>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</si>
  <si>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</si>
  <si>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</si>
  <si>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</si>
  <si>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</si>
  <si>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</si>
  <si>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</si>
  <si>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</si>
  <si>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</si>
  <si>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</si>
  <si>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</si>
  <si>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</si>
  <si>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</si>
  <si>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</si>
  <si>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</si>
  <si>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</si>
  <si>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</si>
  <si>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</si>
  <si>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</si>
  <si>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</si>
  <si>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</si>
  <si>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</si>
  <si>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</si>
  <si>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</si>
  <si>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</si>
  <si>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</si>
  <si>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</si>
  <si>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</si>
  <si>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</si>
  <si>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</si>
  <si>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</si>
  <si>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</si>
  <si>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</si>
  <si>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</si>
  <si>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</si>
  <si>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</si>
  <si>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</si>
  <si>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</si>
  <si>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</si>
  <si>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</si>
  <si>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</si>
  <si>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</si>
  <si>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</si>
  <si>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</si>
  <si>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</si>
  <si>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</si>
  <si>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</si>
  <si>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</si>
  <si>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</si>
  <si>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</si>
  <si>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</si>
  <si>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</si>
  <si>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</si>
  <si>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</si>
  <si>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</si>
  <si>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</si>
  <si>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</si>
  <si>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</si>
  <si>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</si>
  <si>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</si>
  <si>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</si>
  <si>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</si>
  <si>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</si>
  <si>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</si>
  <si>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</si>
  <si>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</si>
  <si>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</si>
  <si>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</si>
  <si>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</si>
  <si>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</si>
  <si>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</si>
  <si>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</si>
  <si>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</si>
  <si>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</si>
  <si>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</si>
  <si>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</si>
  <si>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</si>
  <si>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</si>
  <si>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</si>
  <si>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</si>
  <si>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</si>
  <si>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</si>
  <si>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</si>
  <si>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</si>
  <si>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</si>
  <si>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</si>
  <si>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</si>
  <si>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</si>
  <si>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</si>
  <si>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</si>
  <si>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</si>
  <si>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</si>
  <si>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</si>
  <si>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</si>
  <si>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</si>
  <si>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</si>
  <si>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</si>
  <si>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</si>
  <si>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</si>
  <si>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</si>
  <si>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</si>
  <si>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</si>
  <si>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</si>
  <si>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</si>
  <si>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</si>
  <si>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</si>
  <si>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</si>
  <si>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</si>
  <si>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</si>
  <si>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</si>
  <si>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</si>
  <si>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</si>
  <si>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</si>
  <si>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</si>
  <si>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</si>
  <si>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</si>
  <si>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</si>
  <si>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</si>
  <si>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</si>
  <si>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</si>
  <si>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</si>
  <si>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</si>
  <si>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</si>
  <si>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</si>
  <si>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</si>
  <si>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</si>
  <si>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</si>
  <si>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</si>
  <si>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</si>
  <si>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</si>
  <si>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</si>
  <si>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</si>
  <si>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</si>
  <si>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</si>
  <si>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</si>
  <si>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</si>
  <si>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</si>
  <si>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</si>
  <si>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</si>
  <si>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</si>
  <si>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</si>
  <si>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</si>
  <si>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</si>
  <si>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</si>
  <si>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</si>
  <si>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</si>
  <si>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</si>
  <si>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</si>
  <si>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</si>
  <si>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</si>
  <si>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</si>
  <si>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</si>
  <si>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</si>
  <si>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</si>
  <si>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</si>
  <si>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</si>
  <si>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</si>
  <si>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</si>
  <si>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</si>
  <si>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</si>
  <si>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</si>
  <si>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</si>
  <si>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</si>
  <si>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</si>
  <si>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</si>
  <si>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</si>
  <si>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</si>
  <si>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</si>
  <si>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</si>
  <si>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</si>
  <si>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</si>
  <si>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</si>
  <si>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</si>
  <si>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</si>
  <si>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</si>
  <si>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</si>
  <si>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</si>
  <si>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</si>
  <si>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</si>
  <si>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</si>
  <si>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</si>
  <si>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</si>
  <si>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</si>
  <si>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</si>
  <si>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</si>
  <si>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</si>
  <si>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</si>
  <si>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</si>
  <si>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</si>
  <si>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</si>
  <si>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</si>
  <si>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</si>
  <si>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</si>
  <si>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</si>
  <si>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</si>
  <si>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</si>
  <si>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</si>
  <si>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</si>
  <si>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</si>
  <si>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</si>
  <si>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</si>
  <si>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</si>
  <si>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</si>
  <si>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</si>
  <si>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</si>
  <si>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</si>
  <si>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</si>
  <si>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</si>
  <si>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</si>
  <si>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</si>
  <si>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</si>
  <si>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</si>
  <si>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</si>
  <si>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</si>
  <si>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</si>
  <si>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</si>
  <si>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</si>
  <si>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</si>
  <si>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</si>
  <si>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</si>
  <si>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</si>
  <si>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</si>
  <si>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</si>
  <si>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</si>
  <si>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</si>
  <si>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</si>
  <si>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</si>
  <si>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</si>
  <si>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</si>
  <si>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</si>
  <si>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</si>
  <si>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</si>
  <si>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</si>
  <si>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</si>
  <si>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</si>
  <si>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</si>
  <si>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</si>
  <si>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</si>
  <si>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</si>
  <si>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</si>
  <si>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</si>
  <si>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</si>
  <si>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</si>
  <si>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</si>
  <si>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</si>
  <si>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</si>
  <si>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</si>
  <si>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</si>
  <si>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</si>
  <si>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</si>
  <si>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</si>
  <si>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</si>
  <si>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</si>
  <si>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</si>
  <si>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</si>
  <si>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</si>
  <si>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</si>
  <si>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</si>
  <si>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</si>
  <si>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</si>
  <si>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</si>
  <si>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</si>
  <si>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</si>
  <si>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</si>
  <si>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</si>
  <si>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</si>
  <si>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</si>
  <si>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</si>
  <si>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</si>
  <si>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</si>
  <si>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</si>
  <si>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</si>
  <si>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</si>
  <si>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</si>
  <si>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</si>
  <si>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</si>
  <si>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</si>
  <si>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</si>
  <si>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</si>
  <si>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</si>
  <si>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</si>
  <si>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</si>
  <si>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</si>
  <si>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</si>
  <si>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</si>
  <si>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</si>
  <si>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</si>
  <si>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</si>
  <si>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</si>
  <si>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</si>
  <si>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</si>
  <si>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</si>
  <si>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</si>
  <si>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</si>
  <si>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</si>
  <si>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</si>
  <si>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</si>
  <si>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</si>
  <si>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</si>
  <si>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</si>
  <si>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</si>
  <si>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</si>
  <si>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</si>
  <si>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</si>
  <si>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</si>
  <si>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</si>
  <si>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</si>
  <si>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</si>
  <si>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</si>
  <si>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</si>
  <si>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</si>
  <si>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</si>
  <si>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</si>
  <si>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</si>
  <si>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</si>
  <si>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</si>
  <si>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</si>
  <si>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</si>
  <si>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</si>
  <si>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</si>
  <si>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</si>
  <si>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</si>
  <si>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</si>
  <si>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</si>
  <si>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</si>
  <si>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</si>
  <si>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</si>
  <si>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</si>
  <si>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</si>
  <si>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</si>
  <si>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</si>
  <si>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</si>
  <si>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</si>
  <si>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</si>
  <si>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</si>
  <si>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</si>
  <si>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</si>
  <si>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</si>
  <si>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</si>
  <si>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</si>
  <si>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</si>
  <si>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</si>
  <si>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</si>
  <si>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</si>
  <si>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</si>
  <si>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</si>
  <si>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</si>
  <si>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</si>
  <si>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</si>
  <si>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</si>
  <si>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</si>
  <si>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</si>
  <si>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</si>
  <si>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</si>
  <si>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</si>
  <si>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</si>
  <si>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</si>
  <si>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</si>
  <si>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</si>
  <si>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</si>
  <si>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</si>
  <si>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</si>
  <si>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</si>
  <si>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</si>
  <si>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</si>
  <si>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</si>
  <si>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</si>
  <si>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</si>
  <si>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</si>
  <si>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</si>
  <si>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</si>
  <si>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</si>
  <si>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</si>
  <si>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</si>
  <si>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</si>
  <si>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</si>
  <si>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</si>
  <si>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</si>
  <si>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</si>
  <si>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</si>
  <si>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</si>
  <si>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</si>
  <si>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</si>
  <si>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</si>
  <si>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</si>
  <si>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</si>
  <si>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</si>
  <si>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</si>
  <si>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</si>
  <si>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</si>
  <si>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</si>
  <si>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</si>
  <si>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</si>
  <si>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</si>
  <si>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</si>
  <si>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</si>
  <si>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</si>
  <si>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</si>
  <si>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</si>
  <si>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</si>
  <si>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</si>
  <si>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</si>
  <si>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</si>
  <si>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</si>
  <si>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</si>
  <si>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</si>
  <si>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</si>
  <si>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</si>
  <si>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</si>
  <si>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</si>
  <si>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</si>
  <si>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</si>
  <si>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</si>
  <si>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</si>
  <si>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</si>
  <si>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</si>
  <si>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</si>
  <si>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</si>
  <si>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</si>
  <si>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</si>
  <si>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</si>
  <si>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</si>
  <si>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</si>
  <si>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</si>
  <si>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</si>
  <si>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</si>
  <si>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</si>
  <si>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</si>
  <si>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</si>
  <si>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</si>
  <si>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</si>
  <si>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</si>
  <si>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</si>
  <si>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</si>
  <si>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</si>
  <si>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</si>
  <si>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</si>
  <si>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</si>
  <si>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</si>
  <si>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</si>
  <si>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</si>
  <si>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</si>
  <si>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</si>
  <si>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</si>
  <si>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</si>
  <si>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</si>
  <si>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</si>
  <si>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</si>
  <si>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</si>
  <si>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</si>
  <si>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</si>
  <si>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</si>
  <si>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</si>
  <si>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</si>
  <si>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</si>
  <si>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</si>
  <si>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</si>
  <si>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</si>
  <si>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</si>
  <si>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</si>
  <si>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</si>
  <si>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</si>
  <si>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</si>
  <si>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</si>
  <si>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</si>
  <si>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</si>
  <si>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</si>
  <si>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</si>
  <si>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</si>
  <si>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</si>
  <si>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</si>
  <si>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</si>
  <si>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</si>
  <si>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</si>
  <si>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</si>
  <si>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</si>
  <si>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</si>
  <si>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</si>
  <si>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</si>
  <si>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</si>
  <si>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</si>
  <si>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</si>
  <si>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</si>
  <si>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</si>
  <si>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</si>
  <si>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</si>
  <si>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</si>
  <si>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</si>
  <si>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</si>
  <si>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</si>
  <si>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</si>
  <si>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</si>
  <si>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</si>
  <si>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</si>
  <si>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</si>
  <si>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</si>
  <si>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</si>
  <si>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</si>
  <si>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</si>
  <si>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</si>
  <si>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</si>
  <si>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</si>
  <si>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</si>
  <si>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</si>
  <si>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</si>
  <si>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</si>
  <si>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</si>
  <si>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</si>
  <si>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</si>
  <si>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</si>
  <si>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</si>
  <si>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</si>
  <si>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</si>
  <si>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</si>
  <si>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</si>
  <si>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</si>
  <si>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</si>
  <si>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</si>
  <si>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</si>
  <si>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</si>
  <si>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</si>
  <si>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</si>
  <si>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</si>
  <si>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</si>
  <si>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</si>
  <si>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</si>
  <si>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</si>
  <si>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</si>
  <si>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</si>
  <si>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</si>
  <si>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</si>
  <si>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</si>
  <si>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</si>
  <si>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</si>
  <si>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</si>
  <si>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</si>
  <si>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</si>
  <si>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</si>
  <si>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</si>
  <si>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</si>
  <si>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</si>
  <si>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</si>
  <si>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</si>
  <si>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</si>
  <si>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</si>
  <si>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</si>
  <si>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</si>
  <si>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</si>
  <si>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</si>
  <si>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</si>
  <si>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</si>
  <si>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</si>
  <si>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</si>
  <si>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</si>
  <si>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</si>
  <si>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</si>
  <si>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</si>
  <si>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</si>
  <si>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</si>
  <si>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</si>
  <si>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</si>
  <si>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</si>
  <si>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</si>
  <si>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</si>
  <si>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</si>
  <si>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</si>
  <si>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</si>
  <si>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</si>
  <si>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</si>
  <si>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</si>
  <si>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</si>
  <si>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</si>
  <si>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</si>
  <si>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</si>
  <si>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</si>
  <si>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</si>
  <si>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</si>
  <si>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</si>
  <si>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</si>
  <si>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</si>
  <si>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</si>
  <si>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</si>
  <si>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</si>
  <si>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</si>
  <si>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</si>
  <si>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</si>
  <si>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</si>
  <si>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</si>
  <si>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</si>
  <si>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</si>
  <si>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</si>
  <si>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</si>
  <si>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</si>
  <si>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</si>
  <si>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</si>
  <si>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</si>
  <si>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</si>
  <si>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</si>
  <si>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</si>
  <si>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</si>
  <si>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</si>
  <si>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</si>
  <si>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</si>
  <si>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</si>
  <si>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</si>
  <si>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</si>
  <si>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</si>
  <si>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</si>
  <si>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</si>
  <si>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</si>
  <si>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</si>
  <si>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</si>
  <si>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</si>
  <si>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</si>
  <si>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</si>
  <si>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</si>
  <si>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</si>
  <si>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</si>
  <si>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</si>
  <si>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</si>
  <si>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</si>
  <si>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</si>
  <si>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</si>
  <si>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</si>
  <si>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</si>
  <si>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</si>
  <si>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</si>
  <si>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</si>
  <si>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</si>
  <si>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</si>
  <si>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</si>
  <si>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</si>
  <si>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</si>
  <si>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</si>
  <si>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</si>
  <si>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</si>
  <si>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</si>
  <si>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</si>
  <si>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</si>
  <si>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</si>
  <si>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</si>
  <si>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</si>
  <si>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</si>
  <si>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</si>
  <si>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</si>
  <si>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</si>
  <si>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</si>
  <si>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</si>
  <si>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</si>
  <si>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</si>
  <si>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</si>
  <si>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</si>
  <si>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</si>
  <si>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</si>
  <si>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</si>
  <si>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</si>
  <si>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</si>
  <si>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</si>
  <si>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</si>
  <si>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</si>
  <si>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</si>
  <si>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</si>
  <si>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</si>
  <si>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</si>
  <si>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</si>
  <si>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</si>
  <si>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</si>
  <si>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</si>
  <si>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</si>
  <si>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</si>
  <si>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</si>
  <si>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</si>
  <si>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</si>
  <si>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</si>
  <si>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</si>
  <si>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</si>
  <si>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</si>
  <si>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</si>
  <si>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</si>
  <si>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</si>
  <si>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</si>
  <si>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</si>
  <si>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</si>
  <si>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</si>
  <si>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</si>
  <si>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</si>
  <si>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</si>
  <si>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</si>
  <si>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</si>
  <si>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</si>
  <si>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</si>
  <si>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</si>
  <si>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</si>
  <si>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</si>
  <si>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</si>
  <si>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</si>
  <si>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</si>
  <si>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</si>
  <si>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</si>
  <si>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</si>
  <si>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</si>
  <si>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</si>
  <si>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</si>
  <si>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</si>
  <si>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</si>
  <si>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</si>
  <si>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</si>
  <si>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</si>
  <si>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</si>
  <si>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</si>
  <si>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</si>
  <si>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</si>
  <si>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</si>
  <si>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</si>
  <si>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</si>
  <si>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</si>
  <si>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</si>
  <si>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</si>
  <si>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</si>
  <si>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</si>
  <si>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</si>
  <si>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</si>
  <si>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</si>
  <si>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</si>
  <si>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</si>
  <si>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</si>
  <si>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</si>
  <si>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</si>
  <si>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</si>
  <si>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</si>
  <si>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</si>
  <si>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</si>
  <si>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</si>
  <si>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</si>
  <si>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</si>
  <si>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</si>
  <si>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</si>
  <si>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</si>
  <si>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</si>
  <si>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</si>
  <si>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</si>
  <si>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</si>
  <si>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</si>
  <si>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</si>
  <si>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</si>
  <si>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</si>
  <si>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</si>
  <si>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</si>
  <si>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</si>
  <si>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</si>
  <si>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</si>
  <si>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</si>
  <si>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</si>
  <si>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</si>
  <si>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</si>
  <si>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</si>
  <si>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</si>
  <si>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</si>
  <si>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</si>
  <si>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</si>
  <si>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</si>
  <si>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</si>
  <si>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</si>
  <si>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</si>
  <si>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</si>
  <si>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</si>
  <si>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</si>
  <si>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</si>
  <si>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</si>
  <si>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</si>
  <si>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</si>
  <si>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</si>
  <si>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</si>
  <si>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</si>
  <si>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</si>
  <si>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</si>
  <si>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</si>
  <si>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</si>
  <si>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</si>
  <si>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</si>
  <si>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</si>
  <si>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</si>
  <si>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</si>
  <si>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</si>
  <si>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</si>
  <si>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</si>
  <si>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</si>
  <si>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</si>
  <si>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</si>
  <si>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</si>
  <si>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</si>
  <si>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</si>
  <si>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</si>
  <si>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</si>
  <si>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</si>
  <si>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</si>
  <si>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</si>
  <si>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</si>
  <si>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</si>
  <si>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</si>
  <si>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</si>
  <si>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</si>
  <si>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</si>
  <si>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</si>
  <si>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</si>
  <si>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</si>
  <si>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</si>
  <si>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</si>
  <si>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</si>
  <si>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</si>
  <si>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</si>
  <si>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</si>
  <si>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</si>
  <si>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</si>
  <si>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</si>
  <si>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</si>
  <si>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</si>
  <si>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</si>
  <si>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</si>
  <si>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</si>
  <si>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</si>
  <si>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</si>
  <si>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</si>
  <si>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</si>
  <si>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</si>
  <si>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</si>
  <si>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</si>
  <si>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</si>
  <si>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</si>
  <si>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</si>
  <si>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</si>
  <si>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</si>
  <si>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</si>
  <si>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</si>
  <si>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</si>
  <si>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</si>
  <si>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</si>
  <si>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</si>
  <si>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</si>
  <si>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</si>
  <si>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</si>
  <si>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</si>
  <si>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</si>
  <si>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</si>
  <si>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</si>
  <si>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</si>
  <si>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</si>
  <si>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</si>
  <si>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</si>
  <si>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</si>
  <si>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</si>
  <si>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</si>
  <si>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</si>
  <si>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</si>
  <si>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</si>
  <si>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</si>
  <si>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</si>
  <si>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</si>
  <si>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</si>
  <si>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</si>
  <si>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</si>
  <si>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</si>
  <si>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</si>
  <si>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</si>
  <si>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</si>
  <si>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</si>
  <si>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</si>
  <si>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</si>
  <si>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</si>
  <si>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</si>
  <si>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</si>
  <si>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</si>
  <si>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</si>
  <si>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</si>
  <si>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</si>
  <si>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</si>
  <si>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</si>
  <si>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</si>
  <si>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</si>
  <si>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</si>
  <si>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</si>
  <si>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</si>
  <si>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</si>
  <si>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</si>
  <si>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</si>
  <si>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</si>
  <si>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</si>
  <si>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</si>
  <si>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</si>
  <si>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</si>
  <si>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</si>
  <si>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</si>
  <si>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</si>
  <si>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</si>
  <si>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</si>
  <si>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</si>
  <si>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</si>
  <si>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</si>
  <si>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</si>
  <si>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</si>
  <si>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</si>
  <si>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</si>
  <si>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</si>
  <si>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</si>
  <si>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</si>
  <si>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</si>
  <si>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</si>
  <si>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</si>
  <si>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</si>
  <si>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</si>
  <si>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</si>
  <si>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</si>
  <si>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</si>
  <si>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</si>
  <si>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</si>
  <si>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</si>
  <si>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</si>
  <si>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</si>
  <si>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</si>
  <si>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</si>
  <si>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</si>
  <si>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</si>
  <si>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</si>
  <si>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</si>
  <si>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</si>
  <si>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</si>
  <si>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</si>
  <si>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</si>
  <si>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</si>
  <si>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</si>
  <si>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</si>
  <si>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</si>
  <si>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</si>
  <si>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</si>
  <si>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</si>
  <si>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</si>
  <si>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</si>
  <si>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</si>
  <si>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</si>
  <si>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</si>
  <si>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</si>
  <si>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</si>
  <si>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</si>
  <si>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</si>
  <si>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</si>
  <si>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</si>
  <si>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</si>
  <si>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</si>
  <si>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</si>
  <si>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</si>
  <si>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</si>
  <si>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</si>
  <si>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</si>
  <si>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</si>
  <si>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</si>
  <si>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</si>
  <si>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</si>
  <si>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</si>
  <si>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</si>
  <si>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</si>
  <si>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</si>
  <si>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</si>
  <si>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</si>
  <si>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</si>
  <si>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</si>
  <si>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</si>
  <si>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</si>
  <si>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</si>
  <si>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</si>
  <si>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</si>
  <si>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</si>
  <si>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</si>
  <si>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</si>
  <si>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</si>
  <si>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</si>
  <si>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</si>
  <si>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</si>
  <si>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</si>
  <si>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</si>
  <si>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</si>
  <si>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</si>
  <si>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</si>
  <si>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</si>
  <si>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</si>
  <si>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</si>
  <si>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</si>
  <si>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</si>
  <si>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</si>
  <si>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</si>
  <si>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</si>
  <si>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</si>
  <si>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</si>
  <si>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</si>
  <si>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</si>
  <si>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</si>
  <si>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</si>
  <si>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</si>
  <si>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</si>
  <si>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</si>
  <si>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</si>
  <si>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</si>
  <si>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</si>
  <si>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</si>
  <si>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</si>
  <si>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</si>
  <si>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</si>
  <si>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</si>
  <si>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</si>
  <si>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</si>
  <si>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</si>
  <si>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</si>
  <si>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</si>
  <si>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</si>
  <si>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</si>
  <si>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</si>
  <si>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</si>
  <si>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</si>
  <si>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</si>
  <si>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</si>
  <si>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</si>
  <si>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</si>
  <si>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</si>
  <si>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</si>
  <si>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</si>
  <si>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</si>
  <si>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</si>
  <si>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</si>
  <si>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</si>
  <si>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</si>
  <si>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</si>
  <si>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</si>
  <si>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</si>
  <si>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</si>
  <si>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</si>
  <si>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</si>
  <si>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</si>
  <si>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</si>
  <si>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</si>
  <si>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</si>
  <si>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</si>
  <si>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</si>
  <si>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</si>
  <si>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</si>
  <si>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</si>
  <si>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</si>
  <si>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</si>
  <si>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</si>
  <si>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</si>
  <si>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</si>
  <si>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</si>
  <si>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</si>
  <si>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</si>
  <si>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</si>
  <si>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</si>
  <si>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</si>
  <si>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</si>
  <si>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</si>
  <si>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</si>
  <si>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</si>
  <si>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</si>
  <si>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</si>
  <si>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</si>
  <si>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</si>
  <si>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</si>
  <si>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</si>
  <si>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</si>
  <si>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</si>
  <si>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</si>
  <si>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</si>
  <si>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</si>
  <si>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</si>
  <si>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</si>
  <si>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</si>
  <si>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</si>
  <si>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</si>
  <si>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</si>
  <si>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</si>
  <si>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</si>
  <si>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</si>
  <si>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</si>
  <si>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</si>
  <si>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</si>
  <si>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</si>
  <si>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</si>
  <si>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</si>
  <si>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</si>
  <si>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</si>
  <si>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</si>
  <si>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</si>
  <si>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</si>
  <si>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</si>
  <si>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</si>
  <si>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</si>
  <si>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</si>
  <si>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</si>
  <si>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</si>
  <si>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</si>
  <si>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</si>
  <si>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</si>
  <si>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</si>
  <si>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</si>
  <si>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</si>
  <si>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</si>
  <si>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</si>
  <si>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</si>
  <si>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</si>
  <si>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</si>
  <si>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</si>
  <si>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</si>
  <si>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</si>
  <si>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</si>
  <si>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</si>
  <si>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</si>
  <si>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</si>
  <si>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</si>
  <si>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</si>
  <si>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</si>
  <si>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</si>
  <si>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</si>
  <si>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</si>
  <si>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</si>
  <si>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</si>
  <si>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</si>
  <si>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</si>
  <si>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</si>
  <si>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</si>
  <si>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</si>
  <si>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</si>
  <si>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</si>
  <si>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</si>
  <si>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</si>
  <si>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</si>
  <si>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</si>
  <si>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</si>
  <si>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</si>
  <si>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</si>
  <si>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</si>
  <si>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</si>
  <si>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</si>
  <si>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</si>
  <si>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</si>
  <si>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</si>
  <si>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</si>
  <si>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</si>
  <si>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</si>
  <si>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</si>
  <si>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</si>
  <si>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</si>
  <si>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</si>
  <si>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</si>
  <si>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</si>
  <si>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</si>
  <si>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</si>
  <si>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</si>
  <si>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</si>
  <si>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</si>
  <si>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</si>
  <si>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</si>
  <si>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</si>
  <si>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</si>
  <si>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</si>
  <si>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</si>
  <si>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</si>
  <si>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</si>
  <si>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</si>
  <si>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</si>
  <si>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</si>
  <si>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</si>
  <si>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</si>
  <si>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</si>
  <si>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</si>
  <si>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</si>
  <si>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</si>
  <si>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</si>
  <si>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</si>
  <si>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</si>
  <si>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</si>
  <si>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</si>
  <si>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</si>
  <si>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</si>
  <si>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</si>
  <si>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</si>
  <si>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</si>
  <si>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</si>
  <si>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</si>
  <si>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</si>
  <si>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</si>
  <si>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</si>
  <si>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</si>
  <si>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</si>
  <si>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</si>
  <si>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</si>
  <si>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</si>
  <si>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</si>
  <si>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</si>
  <si>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</si>
  <si>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</si>
  <si>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</si>
  <si>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</si>
  <si>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</si>
  <si>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</si>
  <si>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</si>
  <si>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</si>
  <si>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</si>
  <si>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</si>
  <si>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</si>
  <si>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</si>
  <si>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</si>
  <si>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</si>
  <si>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</si>
  <si>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</si>
  <si>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</si>
  <si>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</si>
  <si>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</si>
  <si>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</si>
  <si>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</si>
  <si>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</si>
  <si>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</si>
  <si>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</si>
  <si>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</si>
  <si>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</si>
  <si>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</si>
  <si>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</si>
  <si>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</si>
  <si>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</si>
  <si>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</si>
  <si>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</si>
  <si>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</si>
  <si>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</si>
  <si>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</si>
  <si>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</si>
  <si>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</si>
  <si>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</si>
  <si>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</si>
  <si>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</si>
  <si>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</si>
  <si>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</si>
  <si>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</si>
  <si>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</si>
  <si>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</si>
  <si>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</si>
  <si>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</si>
  <si>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</si>
  <si>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</si>
  <si>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</si>
  <si>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</si>
  <si>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</si>
  <si>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</si>
  <si>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</si>
  <si>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</si>
  <si>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</si>
  <si>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</si>
  <si>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</si>
  <si>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</si>
  <si>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</si>
  <si>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</si>
  <si>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</si>
  <si>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</si>
  <si>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</si>
  <si>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</si>
  <si>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</si>
  <si>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</si>
  <si>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</si>
  <si>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</si>
  <si>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</si>
  <si>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</si>
  <si>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</si>
  <si>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</si>
  <si>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</si>
  <si>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</si>
  <si>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</si>
  <si>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</si>
  <si>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</si>
  <si>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</si>
  <si>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</si>
  <si>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</si>
  <si>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</si>
  <si>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</si>
  <si>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</si>
  <si>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</si>
  <si>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</si>
  <si>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</si>
  <si>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</si>
  <si>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</si>
  <si>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</si>
  <si>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</si>
  <si>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</si>
  <si>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</si>
  <si>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</si>
  <si>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</si>
  <si>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</si>
  <si>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</si>
  <si>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</si>
  <si>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</si>
  <si>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</si>
  <si>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</si>
  <si>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</si>
  <si>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</si>
  <si>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</si>
  <si>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</si>
  <si>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</si>
  <si>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</si>
  <si>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</si>
  <si>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</si>
  <si>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</si>
  <si>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</si>
  <si>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</si>
  <si>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</si>
  <si>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</si>
  <si>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</si>
  <si>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</si>
  <si>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</si>
  <si>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</si>
  <si>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</si>
  <si>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</si>
  <si>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</si>
  <si>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</si>
  <si>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</si>
  <si>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</si>
  <si>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</si>
  <si>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</si>
  <si>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</si>
  <si>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</si>
  <si>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</si>
  <si>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</si>
  <si>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</si>
  <si>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</si>
  <si>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</si>
  <si>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</si>
  <si>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</si>
  <si>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</si>
  <si>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</si>
  <si>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</si>
  <si>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</si>
  <si>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</si>
  <si>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</si>
  <si>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</si>
  <si>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</si>
  <si>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</si>
  <si>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</si>
  <si>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</si>
  <si>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</si>
  <si>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</si>
  <si>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</si>
  <si>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</si>
  <si>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</si>
  <si>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</si>
  <si>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</si>
  <si>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</si>
  <si>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</si>
  <si>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</si>
  <si>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</si>
  <si>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</si>
  <si>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</si>
  <si>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</si>
  <si>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</si>
  <si>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</si>
  <si>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</si>
  <si>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</si>
  <si>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</si>
  <si>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</si>
  <si>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</si>
  <si>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</si>
  <si>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</si>
  <si>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</si>
  <si>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</si>
  <si>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</si>
  <si>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</si>
  <si>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</si>
  <si>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</si>
  <si>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</si>
  <si>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</si>
  <si>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</si>
  <si>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</si>
  <si>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</si>
  <si>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</si>
  <si>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</si>
  <si>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</si>
  <si>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</si>
  <si>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</si>
  <si>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</si>
  <si>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</si>
  <si>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</si>
  <si>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</si>
  <si>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</si>
  <si>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</si>
  <si>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</si>
  <si>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</si>
  <si>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</si>
  <si>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</si>
  <si>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</si>
  <si>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</si>
  <si>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</si>
  <si>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</si>
  <si>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</si>
  <si>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</si>
  <si>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</si>
  <si>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</si>
  <si>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</si>
  <si>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</si>
  <si>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</si>
  <si>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</si>
  <si>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</si>
  <si>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</si>
  <si>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</si>
  <si>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</si>
  <si>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</si>
  <si>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</si>
  <si>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</si>
  <si>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</si>
  <si>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</si>
  <si>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</si>
  <si>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</si>
  <si>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</si>
  <si>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</si>
  <si>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</si>
  <si>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</si>
  <si>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</si>
  <si>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</si>
  <si>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</si>
  <si>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</si>
  <si>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</si>
  <si>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</si>
  <si>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</si>
  <si>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</si>
  <si>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</si>
  <si>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</si>
  <si>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</si>
  <si>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</si>
  <si>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</si>
  <si>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</si>
  <si>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</si>
  <si>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</si>
  <si>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</si>
  <si>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</si>
  <si>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</si>
  <si>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</si>
  <si>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</si>
  <si>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</si>
  <si>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</si>
  <si>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</si>
  <si>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</si>
  <si>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</si>
  <si>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</si>
  <si>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</si>
  <si>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</si>
  <si>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</si>
  <si>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</si>
  <si>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</si>
  <si>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</si>
  <si>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</si>
  <si>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</si>
  <si>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</si>
  <si>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</si>
  <si>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</si>
  <si>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</si>
  <si>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</si>
  <si>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</si>
  <si>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</si>
  <si>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</si>
  <si>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</si>
  <si>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</si>
  <si>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</si>
  <si>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</si>
  <si>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</si>
  <si>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</si>
  <si>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</si>
  <si>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</si>
  <si>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</si>
  <si>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</si>
  <si>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</si>
  <si>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</si>
  <si>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</si>
  <si>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</si>
  <si>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</si>
  <si>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</si>
  <si>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</si>
  <si>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</si>
  <si>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</si>
  <si>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</si>
  <si>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</si>
  <si>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</si>
  <si>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</si>
  <si>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</si>
  <si>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</si>
  <si>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</si>
  <si>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</si>
  <si>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</si>
  <si>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</si>
  <si>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</si>
  <si>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</si>
  <si>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</si>
  <si>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</si>
  <si>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</si>
  <si>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</si>
  <si>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</si>
  <si>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</si>
  <si>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</si>
  <si>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</si>
  <si>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</si>
  <si>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</si>
  <si>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</si>
  <si>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</si>
  <si>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</si>
  <si>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</si>
  <si>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</si>
  <si>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</si>
  <si>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</si>
  <si>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</si>
  <si>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</si>
  <si>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</si>
  <si>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</si>
  <si>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</si>
  <si>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</si>
  <si>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</si>
  <si>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</si>
  <si>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</si>
  <si>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</si>
  <si>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</si>
  <si>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</si>
  <si>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</si>
  <si>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</si>
  <si>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</si>
  <si>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</si>
  <si>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</si>
  <si>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</si>
  <si>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</si>
  <si>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</si>
  <si>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</si>
  <si>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</si>
  <si>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</si>
  <si>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</si>
  <si>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</si>
  <si>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</si>
  <si>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</si>
  <si>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</si>
  <si>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</si>
  <si>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</si>
  <si>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</si>
  <si>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</si>
  <si>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</si>
  <si>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</si>
  <si>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</si>
  <si>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</si>
  <si>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</si>
  <si>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</si>
  <si>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</si>
  <si>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</si>
  <si>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</si>
  <si>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</si>
  <si>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</si>
  <si>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</si>
  <si>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</si>
  <si>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</si>
  <si>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</si>
  <si>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</si>
  <si>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</si>
  <si>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</si>
  <si>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</si>
  <si>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</si>
  <si>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</si>
  <si>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</si>
  <si>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</si>
  <si>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</si>
  <si>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</si>
  <si>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</si>
  <si>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</si>
  <si>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</si>
  <si>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</si>
  <si>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</si>
  <si>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</si>
  <si>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</si>
  <si>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</si>
  <si>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</si>
  <si>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</si>
  <si>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</si>
  <si>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</si>
  <si>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</si>
  <si>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</si>
  <si>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</si>
  <si>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</si>
  <si>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</si>
  <si>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</si>
  <si>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</si>
  <si>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</si>
  <si>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</si>
  <si>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</si>
  <si>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</si>
  <si>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</si>
  <si>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</si>
  <si>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</si>
  <si>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</si>
  <si>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</si>
  <si>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</si>
  <si>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</si>
  <si>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</si>
  <si>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</si>
  <si>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</si>
  <si>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</si>
  <si>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</si>
  <si>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</si>
  <si>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</si>
  <si>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</si>
  <si>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</si>
  <si>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</si>
  <si>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</si>
  <si>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</si>
  <si>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</si>
  <si>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</si>
  <si>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</si>
  <si>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</si>
  <si>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</si>
  <si>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</si>
  <si>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</si>
  <si>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</si>
  <si>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</si>
  <si>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</si>
  <si>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</si>
  <si>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</si>
  <si>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</si>
  <si>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</si>
  <si>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</si>
  <si>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</si>
  <si>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</si>
  <si>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</si>
  <si>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</si>
  <si>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</si>
  <si>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</si>
  <si>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</si>
  <si>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</si>
  <si>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</si>
  <si>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</si>
  <si>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</si>
  <si>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</si>
  <si>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</si>
  <si>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</si>
  <si>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</si>
  <si>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</si>
  <si>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</si>
  <si>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</si>
  <si>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</si>
  <si>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</si>
  <si>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</si>
  <si>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</si>
  <si>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</si>
  <si>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</si>
  <si>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</si>
  <si>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</si>
  <si>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</si>
  <si>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</si>
  <si>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</si>
  <si>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</si>
  <si>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</si>
  <si>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</si>
  <si>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</si>
  <si>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</si>
  <si>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</si>
  <si>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</si>
  <si>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</si>
  <si>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</si>
  <si>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</si>
  <si>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</si>
  <si>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</si>
  <si>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</si>
  <si>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</si>
  <si>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</si>
  <si>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</si>
  <si>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</si>
  <si>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</si>
  <si>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</si>
  <si>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</si>
  <si>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</si>
  <si>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</si>
  <si>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</si>
  <si>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</si>
  <si>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</si>
  <si>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</si>
  <si>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</si>
  <si>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</si>
  <si>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</si>
  <si>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</si>
  <si>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</si>
  <si>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</si>
  <si>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</si>
  <si>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</si>
  <si>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</si>
  <si>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</si>
  <si>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</si>
  <si>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</si>
  <si>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</si>
  <si>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</si>
  <si>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</si>
  <si>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</si>
  <si>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</si>
  <si>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</si>
  <si>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</si>
  <si>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</si>
  <si>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</si>
  <si>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</si>
  <si>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</si>
  <si>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</si>
  <si>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</si>
  <si>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</si>
  <si>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</si>
  <si>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</si>
  <si>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</si>
  <si>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</si>
  <si>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</si>
  <si>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</si>
  <si>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</si>
  <si>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</si>
  <si>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</si>
  <si>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</si>
  <si>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</si>
  <si>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</si>
  <si>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</si>
  <si>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</si>
  <si>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</si>
  <si>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</si>
  <si>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</si>
  <si>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</si>
  <si>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</si>
  <si>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</si>
  <si>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</si>
  <si>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</si>
  <si>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</si>
  <si>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</si>
  <si>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</si>
  <si>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</si>
  <si>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</si>
  <si>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</si>
  <si>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</si>
  <si>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</si>
  <si>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</si>
  <si>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</si>
  <si>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</si>
  <si>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</si>
  <si>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</si>
  <si>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</si>
  <si>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</si>
  <si>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</si>
  <si>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</si>
  <si>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</si>
  <si>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</si>
  <si>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</si>
  <si>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</si>
  <si>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</si>
  <si>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</si>
  <si>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</si>
  <si>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</si>
  <si>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</si>
  <si>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</si>
  <si>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</si>
  <si>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</si>
  <si>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</si>
  <si>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</si>
  <si>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</si>
  <si>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</si>
  <si>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</si>
  <si>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</si>
  <si>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</si>
  <si>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</si>
  <si>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</si>
  <si>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</si>
  <si>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</si>
  <si>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</si>
  <si>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</si>
  <si>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</si>
  <si>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</si>
  <si>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</si>
  <si>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</si>
  <si>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</si>
  <si>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</si>
  <si>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</si>
  <si>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</si>
  <si>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</si>
  <si>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</si>
  <si>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</si>
  <si>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</si>
  <si>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</si>
  <si>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</si>
  <si>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</si>
  <si>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</si>
  <si>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</si>
  <si>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</si>
  <si>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</si>
  <si>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</si>
  <si>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</si>
  <si>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</si>
  <si>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</si>
  <si>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</si>
  <si>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</si>
  <si>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</si>
  <si>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</si>
  <si>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</si>
  <si>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</si>
  <si>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</si>
  <si>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</si>
  <si>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</si>
  <si>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</si>
  <si>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</si>
  <si>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</si>
  <si>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</si>
  <si>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</si>
  <si>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</si>
  <si>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</si>
  <si>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</si>
  <si>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</si>
  <si>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</si>
  <si>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</si>
  <si>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</si>
  <si>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</si>
  <si>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</si>
  <si>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</si>
  <si>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</si>
  <si>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</si>
  <si>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</si>
  <si>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</si>
  <si>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</si>
  <si>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</si>
  <si>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</si>
  <si>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</si>
  <si>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</si>
  <si>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</si>
  <si>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</si>
  <si>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</si>
  <si>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</si>
  <si>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</si>
  <si>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</si>
  <si>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</si>
  <si>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</si>
  <si>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</si>
  <si>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</si>
  <si>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</si>
  <si>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</si>
  <si>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</si>
  <si>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</si>
  <si>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</si>
  <si>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</si>
  <si>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</si>
  <si>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</si>
  <si>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</si>
  <si>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</si>
  <si>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</si>
  <si>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</si>
  <si>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</si>
  <si>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</si>
  <si>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</si>
  <si>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</si>
  <si>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</si>
  <si>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</si>
  <si>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</si>
  <si>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</si>
  <si>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</si>
  <si>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</si>
  <si>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</si>
  <si>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</si>
  <si>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</si>
  <si>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</si>
  <si>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</si>
  <si>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</si>
  <si>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</si>
  <si>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</si>
  <si>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</si>
  <si>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</si>
  <si>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</si>
  <si>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</si>
  <si>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</si>
  <si>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</si>
  <si>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</si>
  <si>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</si>
  <si>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</si>
  <si>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</si>
  <si>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</si>
  <si>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</si>
  <si>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</si>
  <si>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</si>
  <si>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</si>
  <si>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</si>
  <si>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</si>
  <si>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</si>
  <si>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</si>
  <si>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</si>
  <si>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</si>
  <si>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</si>
  <si>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</si>
  <si>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</si>
  <si>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</si>
  <si>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</si>
  <si>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</si>
  <si>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</si>
  <si>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</si>
  <si>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</si>
  <si>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</si>
  <si>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</si>
  <si>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</si>
  <si>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</si>
  <si>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</si>
  <si>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</si>
  <si>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</si>
  <si>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</si>
  <si>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</si>
  <si>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</si>
  <si>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</si>
  <si>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</si>
  <si>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</si>
  <si>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</si>
  <si>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</si>
  <si>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</si>
  <si>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</si>
  <si>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</si>
  <si>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</si>
  <si>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</si>
  <si>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</si>
  <si>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</si>
  <si>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</si>
  <si>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</si>
  <si>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</si>
  <si>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</si>
  <si>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</si>
  <si>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</si>
  <si>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</si>
  <si>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</si>
  <si>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</si>
  <si>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</si>
  <si>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</si>
  <si>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</si>
  <si>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</si>
  <si>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</si>
  <si>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</si>
  <si>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</si>
  <si>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</si>
  <si>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</si>
  <si>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</si>
  <si>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</si>
  <si>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</si>
  <si>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</si>
  <si>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</si>
  <si>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</si>
  <si>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</si>
  <si>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</si>
  <si>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</si>
  <si>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</si>
  <si>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</si>
  <si>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</si>
  <si>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</si>
  <si>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</si>
  <si>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</si>
  <si>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</si>
  <si>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</si>
  <si>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</si>
  <si>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</si>
  <si>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</si>
  <si>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</si>
  <si>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</si>
  <si>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</si>
  <si>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</si>
  <si>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</si>
  <si>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</si>
  <si>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</si>
  <si>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</si>
  <si>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</si>
  <si>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</si>
  <si>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</si>
  <si>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</si>
  <si>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</si>
  <si>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</si>
  <si>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</si>
  <si>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</si>
  <si>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</si>
  <si>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</si>
  <si>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</si>
  <si>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</si>
  <si>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</si>
  <si>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</si>
  <si>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</si>
  <si>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</si>
  <si>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</si>
  <si>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</si>
  <si>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</si>
  <si>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</si>
  <si>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</si>
  <si>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</si>
  <si>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</si>
  <si>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</si>
  <si>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</si>
  <si>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</si>
  <si>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</si>
  <si>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</si>
  <si>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</si>
  <si>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</si>
  <si>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</si>
  <si>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</si>
  <si>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</si>
  <si>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</si>
  <si>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</si>
  <si>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</si>
  <si>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</si>
  <si>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</si>
  <si>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</si>
  <si>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</si>
  <si>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</si>
  <si>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</si>
  <si>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</si>
  <si>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</si>
  <si>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</si>
  <si>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</si>
  <si>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</si>
  <si>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</si>
  <si>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</si>
  <si>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</si>
  <si>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</si>
  <si>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</si>
  <si>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</si>
  <si>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</si>
  <si>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</si>
  <si>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</si>
  <si>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</si>
  <si>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</si>
  <si>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</si>
  <si>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</si>
  <si>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</si>
  <si>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</si>
  <si>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</si>
  <si>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</si>
  <si>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</si>
  <si>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</si>
  <si>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</si>
  <si>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</si>
  <si>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</si>
  <si>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</si>
  <si>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</si>
  <si>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</si>
  <si>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</si>
  <si>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</si>
  <si>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</si>
  <si>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</si>
  <si>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</si>
  <si>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</si>
  <si>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</si>
  <si>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</si>
  <si>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</si>
  <si>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</si>
  <si>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</si>
  <si>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</si>
  <si>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</si>
  <si>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</si>
  <si>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</si>
  <si>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</si>
  <si>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</si>
  <si>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</si>
  <si>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</si>
  <si>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</si>
  <si>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</si>
  <si>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</si>
  <si>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</si>
  <si>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</si>
  <si>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</si>
  <si>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</si>
  <si>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</si>
  <si>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</si>
  <si>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</si>
  <si>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</si>
  <si>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</si>
  <si>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</si>
  <si>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</si>
  <si>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</si>
  <si>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</si>
  <si>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</si>
  <si>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</si>
  <si>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</si>
  <si>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</si>
  <si>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</si>
  <si>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</si>
  <si>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</si>
  <si>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</si>
  <si>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</si>
  <si>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</si>
  <si>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</si>
  <si>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</si>
  <si>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</si>
  <si>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</si>
  <si>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</si>
  <si>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</si>
  <si>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</si>
  <si>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</si>
  <si>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</si>
  <si>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</si>
  <si>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</si>
  <si>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</si>
  <si>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</si>
  <si>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</si>
  <si>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</si>
  <si>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</si>
  <si>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</si>
  <si>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</si>
  <si>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</si>
  <si>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</si>
  <si>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</si>
  <si>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</si>
  <si>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</si>
  <si>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</si>
  <si>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</si>
  <si>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</si>
  <si>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</si>
  <si>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</si>
  <si>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</si>
  <si>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</si>
  <si>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</si>
  <si>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</si>
  <si>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</si>
  <si>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</si>
  <si>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</si>
  <si>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</si>
  <si>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</si>
  <si>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</si>
  <si>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</si>
  <si>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</si>
  <si>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</si>
  <si>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</si>
  <si>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</si>
  <si>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</si>
  <si>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</si>
  <si>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</si>
  <si>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</si>
  <si>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</si>
  <si>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</si>
  <si>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</si>
  <si>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</si>
  <si>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</si>
  <si>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</si>
  <si>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</si>
  <si>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</si>
  <si>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</si>
  <si>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</si>
  <si>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</si>
  <si>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</si>
  <si>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</si>
  <si>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</si>
  <si>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</si>
  <si>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</si>
  <si>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</si>
  <si>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</si>
  <si>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</si>
  <si>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</si>
  <si>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</si>
  <si>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</si>
  <si>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</si>
  <si>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</si>
  <si>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</si>
  <si>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</si>
  <si>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</si>
  <si>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</si>
  <si>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</si>
  <si>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</si>
  <si>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</si>
  <si>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</si>
  <si>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</si>
  <si>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</si>
  <si>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</si>
  <si>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</si>
  <si>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</si>
  <si>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</si>
  <si>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</si>
  <si>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</si>
  <si>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</si>
  <si>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</si>
  <si>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</si>
  <si>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</si>
  <si>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</si>
  <si>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</si>
  <si>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</si>
  <si>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</si>
  <si>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</si>
  <si>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</si>
  <si>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</si>
  <si>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</si>
  <si>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</si>
  <si>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</si>
  <si>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</si>
  <si>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</si>
  <si>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</si>
  <si>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</si>
  <si>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</si>
  <si>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</si>
  <si>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</si>
  <si>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</si>
  <si>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</si>
  <si>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</si>
  <si>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</si>
  <si>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</si>
  <si>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</si>
  <si>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</si>
  <si>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</si>
  <si>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</si>
  <si>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</si>
  <si>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</si>
  <si>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</si>
  <si>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</si>
  <si>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</si>
  <si>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</si>
  <si>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</si>
  <si>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</si>
  <si>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</si>
  <si>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</si>
  <si>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</si>
  <si>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</si>
  <si>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</si>
  <si>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</si>
  <si>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</si>
  <si>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</si>
  <si>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</si>
  <si>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</si>
  <si>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</si>
  <si>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</si>
  <si>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</si>
  <si>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</si>
  <si>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</si>
  <si>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</si>
  <si>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</si>
  <si>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</si>
  <si>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</si>
  <si>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</si>
  <si>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</si>
  <si>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</si>
  <si>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</si>
  <si>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</si>
  <si>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</si>
  <si>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</si>
  <si>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</si>
  <si>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</si>
  <si>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</si>
  <si>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</si>
  <si>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</si>
  <si>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</si>
  <si>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</si>
  <si>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</si>
  <si>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</si>
  <si>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</si>
  <si>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</si>
  <si>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</si>
  <si>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</si>
  <si>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</si>
  <si>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</si>
  <si>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</si>
  <si>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</si>
  <si>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</si>
  <si>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</si>
  <si>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</si>
  <si>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</si>
  <si>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</si>
  <si>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</si>
  <si>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</si>
  <si>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</si>
  <si>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</si>
  <si>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</si>
  <si>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</si>
  <si>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</si>
  <si>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</si>
  <si>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</si>
  <si>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</si>
  <si>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</si>
  <si>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</si>
  <si>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</si>
  <si>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</si>
  <si>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</si>
  <si>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</si>
  <si>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</si>
  <si>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</si>
  <si>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</si>
  <si>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</si>
  <si>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</si>
  <si>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</si>
  <si>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</si>
  <si>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</si>
  <si>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</si>
  <si>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</si>
  <si>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</si>
  <si>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</si>
  <si>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</si>
  <si>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</si>
  <si>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</si>
  <si>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</si>
  <si>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</si>
  <si>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</si>
  <si>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</si>
  <si>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</si>
  <si>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</si>
  <si>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</si>
  <si>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</si>
  <si>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</si>
  <si>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</si>
  <si>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</si>
  <si>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</si>
  <si>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</si>
  <si>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</si>
  <si>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</si>
  <si>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</si>
  <si>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</si>
  <si>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</si>
  <si>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</si>
  <si>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</si>
  <si>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</si>
  <si>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</si>
  <si>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</si>
  <si>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</si>
  <si>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</si>
  <si>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</si>
  <si>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</si>
  <si>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</si>
  <si>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</si>
  <si>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</si>
  <si>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</si>
  <si>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</si>
  <si>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</si>
  <si>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</si>
  <si>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</si>
  <si>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</si>
  <si>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</si>
  <si>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</si>
  <si>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</si>
  <si>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</si>
  <si>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</si>
  <si>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</si>
  <si>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</si>
  <si>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</si>
  <si>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</si>
  <si>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</si>
  <si>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</si>
  <si>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</si>
  <si>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</si>
  <si>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</si>
  <si>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</si>
  <si>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</si>
  <si>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</si>
  <si>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</si>
  <si>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</si>
  <si>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</si>
  <si>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</si>
  <si>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</si>
  <si>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</si>
  <si>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</si>
  <si>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</si>
  <si>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</si>
  <si>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</si>
  <si>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</si>
  <si>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</si>
  <si>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</si>
  <si>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</si>
  <si>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</si>
  <si>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</si>
  <si>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</si>
  <si>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</si>
  <si>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</si>
  <si>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</si>
  <si>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</si>
  <si>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</si>
  <si>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</si>
  <si>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</si>
  <si>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</si>
  <si>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</si>
  <si>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</si>
  <si>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</si>
  <si>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</si>
  <si>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</si>
  <si>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</si>
  <si>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</si>
  <si>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</si>
  <si>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</si>
  <si>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</si>
  <si>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</si>
  <si>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</si>
  <si>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</si>
  <si>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</si>
  <si>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</si>
  <si>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</si>
  <si>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</si>
  <si>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</si>
  <si>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</si>
  <si>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</si>
  <si>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</si>
  <si>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</si>
  <si>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</si>
  <si>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</si>
  <si>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</si>
  <si>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</si>
  <si>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</si>
  <si>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</si>
  <si>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</si>
  <si>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</si>
  <si>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</si>
  <si>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</si>
  <si>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</si>
  <si>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</si>
  <si>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</si>
  <si>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</si>
  <si>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</si>
  <si>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</si>
  <si>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</si>
  <si>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</si>
  <si>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</si>
  <si>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</si>
  <si>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</si>
  <si>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</si>
  <si>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</si>
  <si>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</si>
  <si>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</si>
  <si>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</si>
  <si>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</si>
  <si>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</si>
  <si>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</si>
  <si>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</si>
  <si>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</si>
  <si>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</si>
  <si>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</si>
  <si>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</si>
  <si>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</si>
  <si>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</si>
  <si>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</si>
  <si>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</si>
  <si>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</si>
  <si>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</si>
  <si>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</si>
  <si>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</si>
  <si>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</si>
  <si>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</si>
  <si>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</si>
  <si>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</si>
  <si>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</si>
  <si>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</si>
  <si>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</si>
  <si>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</si>
  <si>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</si>
  <si>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</si>
  <si>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</si>
  <si>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</si>
  <si>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</si>
  <si>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</si>
  <si>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</si>
  <si>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</si>
  <si>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</si>
  <si>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</si>
  <si>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</si>
  <si>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</si>
  <si>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</si>
  <si>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</si>
  <si>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</si>
  <si>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</si>
  <si>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</si>
  <si>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</si>
  <si>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</si>
  <si>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</si>
  <si>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</si>
  <si>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</si>
  <si>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</si>
  <si>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</si>
  <si>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</si>
  <si>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</si>
  <si>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</si>
  <si>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</si>
  <si>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</si>
  <si>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</si>
  <si>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</si>
  <si>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</si>
  <si>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</si>
  <si>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</si>
  <si>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</si>
  <si>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</si>
  <si>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</si>
  <si>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</si>
  <si>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</si>
  <si>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</si>
  <si>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</si>
  <si>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</si>
  <si>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</si>
  <si>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</si>
  <si>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</si>
  <si>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</si>
  <si>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</si>
  <si>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</si>
  <si>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</si>
  <si>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</si>
  <si>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</si>
  <si>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</si>
  <si>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</si>
  <si>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</si>
  <si>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</si>
  <si>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</si>
  <si>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</si>
  <si>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</si>
  <si>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</si>
  <si>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</si>
  <si>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</si>
  <si>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</si>
  <si>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</si>
  <si>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</si>
  <si>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</si>
  <si>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</si>
  <si>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</si>
  <si>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</si>
  <si>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</si>
  <si>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</si>
  <si>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</si>
  <si>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</si>
  <si>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</si>
  <si>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</si>
  <si>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</si>
  <si>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</si>
  <si>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</si>
  <si>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</si>
  <si>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</si>
  <si>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</si>
  <si>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</si>
  <si>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</si>
  <si>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</si>
  <si>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</si>
  <si>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</si>
  <si>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</si>
  <si>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</si>
  <si>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</si>
  <si>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</si>
  <si>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</si>
  <si>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</si>
  <si>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</si>
  <si>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</si>
  <si>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</si>
  <si>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</si>
  <si>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</si>
  <si>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</si>
  <si>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</si>
  <si>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</si>
  <si>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</si>
  <si>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</si>
  <si>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</si>
  <si>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</si>
  <si>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</si>
  <si>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</si>
  <si>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</si>
  <si>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</si>
  <si>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</si>
  <si>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</si>
  <si>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</si>
  <si>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</si>
  <si>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</si>
  <si>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</si>
  <si>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</si>
  <si>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</si>
  <si>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</si>
  <si>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</si>
  <si>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</si>
  <si>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</si>
  <si>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</si>
  <si>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</si>
  <si>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</si>
  <si>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</si>
  <si>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</si>
  <si>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</si>
  <si>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</si>
  <si>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</si>
  <si>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</si>
  <si>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</si>
  <si>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</si>
  <si>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</si>
  <si>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</si>
  <si>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</si>
  <si>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</si>
  <si>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</si>
  <si>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</si>
  <si>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</si>
  <si>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</si>
  <si>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</si>
  <si>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</si>
  <si>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</si>
  <si>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</si>
  <si>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</si>
  <si>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</si>
  <si>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</si>
  <si>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</si>
  <si>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</si>
  <si>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</si>
  <si>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</si>
  <si>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</si>
  <si>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</si>
  <si>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</si>
  <si>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</si>
  <si>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</si>
  <si>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</si>
  <si>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</si>
  <si>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</si>
  <si>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</si>
  <si>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</si>
  <si>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</si>
  <si>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</si>
  <si>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</si>
  <si>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</si>
  <si>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</si>
  <si>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</si>
  <si>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</si>
  <si>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</si>
  <si>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</si>
  <si>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</si>
  <si>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</si>
  <si>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</si>
  <si>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</si>
  <si>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</si>
  <si>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</si>
  <si>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</si>
  <si>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</si>
  <si>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</si>
  <si>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</si>
  <si>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</si>
  <si>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</si>
  <si>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</si>
  <si>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</si>
  <si>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</si>
  <si>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</si>
  <si>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</si>
  <si>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</si>
  <si>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</si>
  <si>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</si>
  <si>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</si>
  <si>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</si>
  <si>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</si>
  <si>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</si>
  <si>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</si>
  <si>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</si>
  <si>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</si>
  <si>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</si>
  <si>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</si>
  <si>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</si>
  <si>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</si>
  <si>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</si>
  <si>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</si>
  <si>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</si>
  <si>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</si>
  <si>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</si>
  <si>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</si>
  <si>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</si>
  <si>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</si>
  <si>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</si>
  <si>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</si>
  <si>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</si>
  <si>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</si>
  <si>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</si>
  <si>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</si>
  <si>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</si>
  <si>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</si>
  <si>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</si>
  <si>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</si>
  <si>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</si>
  <si>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</si>
  <si>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</si>
  <si>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</si>
  <si>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</si>
  <si>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</si>
  <si>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</si>
  <si>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</si>
  <si>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</si>
  <si>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</si>
  <si>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</si>
  <si>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</si>
  <si>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</si>
  <si>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</si>
  <si>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</si>
  <si>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</si>
  <si>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</si>
  <si>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</si>
  <si>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</si>
  <si>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</si>
  <si>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</si>
  <si>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</si>
  <si>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</si>
  <si>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</si>
  <si>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</si>
  <si>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</si>
  <si>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</si>
  <si>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</si>
  <si>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</si>
  <si>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</si>
  <si>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</si>
  <si>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</si>
  <si>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</si>
  <si>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</si>
  <si>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</si>
  <si>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</si>
  <si>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</si>
  <si>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</si>
  <si>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</si>
  <si>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</si>
  <si>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</si>
  <si>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</si>
  <si>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</si>
  <si>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</si>
  <si>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</si>
  <si>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</si>
  <si>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</si>
  <si>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</si>
  <si>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</si>
  <si>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</si>
  <si>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</si>
  <si>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</si>
  <si>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</si>
  <si>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</si>
  <si>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</si>
  <si>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</si>
  <si>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</si>
  <si>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</si>
  <si>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</si>
  <si>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</si>
  <si>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</si>
  <si>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</si>
  <si>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</si>
  <si>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</si>
  <si>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</si>
  <si>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</si>
  <si>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</si>
  <si>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</si>
  <si>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</si>
  <si>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</si>
  <si>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</si>
  <si>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</si>
  <si>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</si>
  <si>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</si>
  <si>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</si>
  <si>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</si>
  <si>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</si>
  <si>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</si>
  <si>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</si>
  <si>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</si>
  <si>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</si>
  <si>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</si>
  <si>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</si>
  <si>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</si>
  <si>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</si>
  <si>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</si>
  <si>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</si>
  <si>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</si>
  <si>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</si>
  <si>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</si>
  <si>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</si>
  <si>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</si>
  <si>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</si>
  <si>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</si>
  <si>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</si>
  <si>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</si>
  <si>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</si>
  <si>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</si>
  <si>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</si>
  <si>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</si>
  <si>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</si>
  <si>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</si>
  <si>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</si>
  <si>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</si>
  <si>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</si>
  <si>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</si>
  <si>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</si>
  <si>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</si>
  <si>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</si>
  <si>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</si>
  <si>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</si>
  <si>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</si>
  <si>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</si>
  <si>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</si>
  <si>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</si>
  <si>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</si>
  <si>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</si>
  <si>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</si>
  <si>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</si>
  <si>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</si>
  <si>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</si>
  <si>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</si>
  <si>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</si>
  <si>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</si>
  <si>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</si>
  <si>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</si>
  <si>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</si>
  <si>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</si>
  <si>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</si>
  <si>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</si>
  <si>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</si>
  <si>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</si>
  <si>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</si>
  <si>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</si>
  <si>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</si>
  <si>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</si>
  <si>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</si>
  <si>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</si>
  <si>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</si>
  <si>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</si>
  <si>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</si>
  <si>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</si>
  <si>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</si>
  <si>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</si>
  <si>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</si>
  <si>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</si>
  <si>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</si>
  <si>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</si>
  <si>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</si>
  <si>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</si>
  <si>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</si>
  <si>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</si>
  <si>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</si>
  <si>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</si>
  <si>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</si>
  <si>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</si>
  <si>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</si>
  <si>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</si>
  <si>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</si>
  <si>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</si>
  <si>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</si>
  <si>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</si>
  <si>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</si>
  <si>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</si>
  <si>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</si>
  <si>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</si>
  <si>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</si>
  <si>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</si>
  <si>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</si>
  <si>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</si>
  <si>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</si>
  <si>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</si>
  <si>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</si>
  <si>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</si>
  <si>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</si>
  <si>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</si>
  <si>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</si>
  <si>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</si>
  <si>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</si>
  <si>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</si>
  <si>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</si>
  <si>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</si>
  <si>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</si>
  <si>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</si>
  <si>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</si>
  <si>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</si>
  <si>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</si>
  <si>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</si>
  <si>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</si>
  <si>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</si>
  <si>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</si>
  <si>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</si>
  <si>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</si>
  <si>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</si>
  <si>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</si>
  <si>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</si>
  <si>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</si>
  <si>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</si>
  <si>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</si>
  <si>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</si>
  <si>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</si>
  <si>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</si>
  <si>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</si>
  <si>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</si>
  <si>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</si>
  <si>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</si>
  <si>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</si>
  <si>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</si>
  <si>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</si>
  <si>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</si>
  <si>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</si>
  <si>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</si>
  <si>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</si>
  <si>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</si>
  <si>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</si>
  <si>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</si>
  <si>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</si>
  <si>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</si>
  <si>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</si>
  <si>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</si>
  <si>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</si>
  <si>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</si>
  <si>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</si>
  <si>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</si>
  <si>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</si>
  <si>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</si>
  <si>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</si>
  <si>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</si>
  <si>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</si>
  <si>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</si>
  <si>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</si>
  <si>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</si>
  <si>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</si>
  <si>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</si>
  <si>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</si>
  <si>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</si>
  <si>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</si>
  <si>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</si>
  <si>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</si>
  <si>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</si>
  <si>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</si>
  <si>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</si>
  <si>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</si>
  <si>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</si>
  <si>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</si>
  <si>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</si>
  <si>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</si>
  <si>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</si>
  <si>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</si>
  <si>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</si>
  <si>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</si>
  <si>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</si>
  <si>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</si>
  <si>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</si>
  <si>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</si>
  <si>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</si>
  <si>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</si>
  <si>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</si>
  <si>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</si>
  <si>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</si>
  <si>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</si>
  <si>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</si>
  <si>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</si>
  <si>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</si>
  <si>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</si>
  <si>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</si>
  <si>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</si>
  <si>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</si>
  <si>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</si>
  <si>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</si>
  <si>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</si>
  <si>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</si>
  <si>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</si>
  <si>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</si>
  <si>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</si>
  <si>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</si>
  <si>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</si>
  <si>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</si>
  <si>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</si>
  <si>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</si>
  <si>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</si>
  <si>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</si>
  <si>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</si>
  <si>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</si>
  <si>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</si>
  <si>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</si>
  <si>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</si>
  <si>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</si>
  <si>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</si>
  <si>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</si>
  <si>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</si>
  <si>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</si>
  <si>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</si>
  <si>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</si>
  <si>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</si>
  <si>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</si>
  <si>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</si>
  <si>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</si>
  <si>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</si>
  <si>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</si>
  <si>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</si>
  <si>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</si>
  <si>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</si>
  <si>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</si>
  <si>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</si>
  <si>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</si>
  <si>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</si>
  <si>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</si>
  <si>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</si>
  <si>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</si>
  <si>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</si>
  <si>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</si>
  <si>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</si>
  <si>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</si>
  <si>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</si>
  <si>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</si>
  <si>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</si>
  <si>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</si>
  <si>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</si>
  <si>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</si>
  <si>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</si>
  <si>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</si>
  <si>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</si>
  <si>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</si>
  <si>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</si>
  <si>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</si>
  <si>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</si>
  <si>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</si>
  <si>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</si>
  <si>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</si>
  <si>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</si>
  <si>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</si>
  <si>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</si>
  <si>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</si>
  <si>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</si>
  <si>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</si>
  <si>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</si>
  <si>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</si>
  <si>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</si>
  <si>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</si>
  <si>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</si>
  <si>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</si>
  <si>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</si>
  <si>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</si>
  <si>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</si>
  <si>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</si>
  <si>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</si>
  <si>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</si>
  <si>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</si>
  <si>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</si>
  <si>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</si>
  <si>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</si>
  <si>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</si>
  <si>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</si>
  <si>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</si>
  <si>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</si>
  <si>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</si>
  <si>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</si>
  <si>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</si>
  <si>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</si>
  <si>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</si>
  <si>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</si>
  <si>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</si>
  <si>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</si>
  <si>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</si>
  <si>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</si>
  <si>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</si>
  <si>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</si>
  <si>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</si>
  <si>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</si>
  <si>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</si>
  <si>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</si>
  <si>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</si>
  <si>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</si>
  <si>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</si>
  <si>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</si>
  <si>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</si>
  <si>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</si>
  <si>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</si>
  <si>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</si>
  <si>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</si>
  <si>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</si>
  <si>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</si>
  <si>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</si>
  <si>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</si>
  <si>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</si>
  <si>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</si>
  <si>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</si>
  <si>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</si>
  <si>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</si>
  <si>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</si>
  <si>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</si>
  <si>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</si>
  <si>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</si>
  <si>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</si>
  <si>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</si>
  <si>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</si>
  <si>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</si>
  <si>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</si>
  <si>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</si>
  <si>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</si>
  <si>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</si>
  <si>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</si>
  <si>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</si>
  <si>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</si>
  <si>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</si>
  <si>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</si>
  <si>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</si>
  <si>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</si>
  <si>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</si>
  <si>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</si>
  <si>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</si>
  <si>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</si>
  <si>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</si>
  <si>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</si>
  <si>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</si>
  <si>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</si>
  <si>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</si>
  <si>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</si>
  <si>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</si>
  <si>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</si>
  <si>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</si>
  <si>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</si>
  <si>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</si>
  <si>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</si>
  <si>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</si>
  <si>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</si>
  <si>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</si>
  <si>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</si>
  <si>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</si>
  <si>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</si>
  <si>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</si>
  <si>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</si>
  <si>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</si>
  <si>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</si>
  <si>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</si>
  <si>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</si>
  <si>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</si>
  <si>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</si>
  <si>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</si>
  <si>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</si>
  <si>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</si>
  <si>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</si>
  <si>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</si>
  <si>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</si>
  <si>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</si>
  <si>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</si>
  <si>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</si>
  <si>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</si>
  <si>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</si>
  <si>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</si>
  <si>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</si>
  <si>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</si>
  <si>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</si>
  <si>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</si>
  <si>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</si>
  <si>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</si>
  <si>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</si>
  <si>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</si>
  <si>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</si>
  <si>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</si>
  <si>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</si>
  <si>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</si>
  <si>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</si>
  <si>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</si>
  <si>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</si>
  <si>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</si>
  <si>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</si>
  <si>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</si>
  <si>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</si>
  <si>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</si>
  <si>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</si>
  <si>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</si>
  <si>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</si>
  <si>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</si>
  <si>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</si>
  <si>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</si>
  <si>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</si>
  <si>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</si>
  <si>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</si>
  <si>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</si>
  <si>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</si>
  <si>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</si>
  <si>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</si>
  <si>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</si>
  <si>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</si>
  <si>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</si>
  <si>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</si>
  <si>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</si>
  <si>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</si>
  <si>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</si>
  <si>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</si>
  <si>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</si>
  <si>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</si>
  <si>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</si>
  <si>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</si>
  <si>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</si>
  <si>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</si>
  <si>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</si>
  <si>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</si>
  <si>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</si>
  <si>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</si>
  <si>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</si>
  <si>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</si>
  <si>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</si>
  <si>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</si>
  <si>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</si>
  <si>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</si>
  <si>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</si>
  <si>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</si>
  <si>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</si>
  <si>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</si>
  <si>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</si>
  <si>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</si>
  <si>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</si>
  <si>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</si>
  <si>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</si>
  <si>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</si>
  <si>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</si>
  <si>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</si>
  <si>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</si>
  <si>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</si>
  <si>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</si>
  <si>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</si>
  <si>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</si>
  <si>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</si>
  <si>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</si>
  <si>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</si>
  <si>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</si>
  <si>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</si>
  <si>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</si>
  <si>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</si>
  <si>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</si>
  <si>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</si>
  <si>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</si>
  <si>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</si>
  <si>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</si>
  <si>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</si>
  <si>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</si>
  <si>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</si>
  <si>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</si>
  <si>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</si>
  <si>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</si>
  <si>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</si>
  <si>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</si>
  <si>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</si>
  <si>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</si>
  <si>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</si>
  <si>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</si>
  <si>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</si>
  <si>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</si>
  <si>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</si>
  <si>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</si>
  <si>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</si>
  <si>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</si>
  <si>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</si>
  <si>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</si>
  <si>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</si>
  <si>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</si>
  <si>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</si>
  <si>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</si>
  <si>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</si>
  <si>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</si>
  <si>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</si>
  <si>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</si>
  <si>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</si>
  <si>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</si>
  <si>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</si>
  <si>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</si>
  <si>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</si>
  <si>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</si>
  <si>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</si>
  <si>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</si>
  <si>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</si>
  <si>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</si>
  <si>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</si>
  <si>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</si>
  <si>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</si>
  <si>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</si>
  <si>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</si>
  <si>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</si>
  <si>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</si>
  <si>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</si>
  <si>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</si>
  <si>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</si>
  <si>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</si>
  <si>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</si>
  <si>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</si>
  <si>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</si>
  <si>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</si>
  <si>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</si>
  <si>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</si>
  <si>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</si>
  <si>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</si>
  <si>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</si>
  <si>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</si>
  <si>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</si>
  <si>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</si>
  <si>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</si>
  <si>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</si>
  <si>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</si>
  <si>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</si>
  <si>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</si>
  <si>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</si>
  <si>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</si>
  <si>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</si>
  <si>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</si>
  <si>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</si>
  <si>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</si>
  <si>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</si>
  <si>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</si>
  <si>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</si>
  <si>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</si>
  <si>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</si>
  <si>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</si>
  <si>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</si>
  <si>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</si>
  <si>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</si>
  <si>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</si>
  <si>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</si>
  <si>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</si>
  <si>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</si>
  <si>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</si>
  <si>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</si>
  <si>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</si>
  <si>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</si>
  <si>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</si>
  <si>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</si>
  <si>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</si>
  <si>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</si>
  <si>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</si>
  <si>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</si>
  <si>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</si>
  <si>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</si>
  <si>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</si>
  <si>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</si>
  <si>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</si>
  <si>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</si>
  <si>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</si>
  <si>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</si>
  <si>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</si>
  <si>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</si>
  <si>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</si>
  <si>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</si>
  <si>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</si>
  <si>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</si>
  <si>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</si>
  <si>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</si>
  <si>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</si>
  <si>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</si>
  <si>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</si>
  <si>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</si>
  <si>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</si>
  <si>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</si>
  <si>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</si>
  <si>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</si>
  <si>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</si>
  <si>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</si>
  <si>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</si>
  <si>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</si>
  <si>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</si>
  <si>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</si>
  <si>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</si>
  <si>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</si>
  <si>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</si>
  <si>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</si>
  <si>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</si>
  <si>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</si>
  <si>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</si>
  <si>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</si>
  <si>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</si>
  <si>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</si>
  <si>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</si>
  <si>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</si>
  <si>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</si>
  <si>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</si>
  <si>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</si>
  <si>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</si>
  <si>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</si>
  <si>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</si>
  <si>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</si>
  <si>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</si>
  <si>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</si>
  <si>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</si>
  <si>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</si>
  <si>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</si>
  <si>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</si>
  <si>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</si>
  <si>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</si>
  <si>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</si>
  <si>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</si>
  <si>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</si>
  <si>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</si>
  <si>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</si>
  <si>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</si>
  <si>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</si>
  <si>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</si>
  <si>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</si>
  <si>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</si>
  <si>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</si>
  <si>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</si>
  <si>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</si>
  <si>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</si>
  <si>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</si>
  <si>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</si>
  <si>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</si>
  <si>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</si>
  <si>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</si>
  <si>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</si>
  <si>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</si>
  <si>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</si>
  <si>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</si>
  <si>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</si>
  <si>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</si>
  <si>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</si>
  <si>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</si>
  <si>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</si>
  <si>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</si>
  <si>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</si>
  <si>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</si>
  <si>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</si>
  <si>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</si>
  <si>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</si>
  <si>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</si>
  <si>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</si>
  <si>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</si>
  <si>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</si>
  <si>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</si>
  <si>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</si>
  <si>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</si>
  <si>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</si>
  <si>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</si>
  <si>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</si>
  <si>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</si>
  <si>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</si>
  <si>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</si>
  <si>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</si>
  <si>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</si>
  <si>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</si>
  <si>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</si>
  <si>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</si>
  <si>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</si>
  <si>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</si>
  <si>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</si>
  <si>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</si>
  <si>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</si>
  <si>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</si>
  <si>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</si>
  <si>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</si>
  <si>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</si>
  <si>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</si>
  <si>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</si>
  <si>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</si>
  <si>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</si>
  <si>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</si>
  <si>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</si>
  <si>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</si>
  <si>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</si>
  <si>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</si>
  <si>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</si>
  <si>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</si>
  <si>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</si>
  <si>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</si>
  <si>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</si>
  <si>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</si>
  <si>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</si>
  <si>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</si>
  <si>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</si>
  <si>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</si>
  <si>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</si>
  <si>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</si>
  <si>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</si>
  <si>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</si>
  <si>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</si>
  <si>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</si>
  <si>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</si>
  <si>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</si>
  <si>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</si>
  <si>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</si>
  <si>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</si>
  <si>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</si>
  <si>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</si>
  <si>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</si>
  <si>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</si>
  <si>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</si>
  <si>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</si>
  <si>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</si>
  <si>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</si>
  <si>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</si>
  <si>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</si>
  <si>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</si>
  <si>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</si>
  <si>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</si>
  <si>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</si>
  <si>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</si>
  <si>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</si>
  <si>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</si>
  <si>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</si>
  <si>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</si>
  <si>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</si>
  <si>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</si>
  <si>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</si>
  <si>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</si>
  <si>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</si>
  <si>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</si>
  <si>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</si>
  <si>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</si>
  <si>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</si>
  <si>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</si>
  <si>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</si>
  <si>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</si>
  <si>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</si>
  <si>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</si>
  <si>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</si>
  <si>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</si>
  <si>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</si>
  <si>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</si>
  <si>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</si>
  <si>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</si>
  <si>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</si>
  <si>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</si>
  <si>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</si>
  <si>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</si>
  <si>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</si>
  <si>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</si>
  <si>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</si>
  <si>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</si>
  <si>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</si>
  <si>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</si>
  <si>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</si>
  <si>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</si>
  <si>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</si>
  <si>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</si>
  <si>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</si>
  <si>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</si>
  <si>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</si>
  <si>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</si>
  <si>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</si>
  <si>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</si>
  <si>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</si>
  <si>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</si>
  <si>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</si>
  <si>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</si>
  <si>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</si>
  <si>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</si>
  <si>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</si>
  <si>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</si>
  <si>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</si>
  <si>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</si>
  <si>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</si>
  <si>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</si>
  <si>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</si>
  <si>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</si>
  <si>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</si>
  <si>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</si>
  <si>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</si>
  <si>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</si>
  <si>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</si>
  <si>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</si>
  <si>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</si>
  <si>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</si>
  <si>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</si>
  <si>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</si>
  <si>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</si>
  <si>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</si>
  <si>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</si>
  <si>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</si>
  <si>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</si>
  <si>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</si>
  <si>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</si>
  <si>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</si>
  <si>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</si>
  <si>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</si>
  <si>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</si>
  <si>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</si>
  <si>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</si>
  <si>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</si>
  <si>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</si>
  <si>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</si>
  <si>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</si>
  <si>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</si>
  <si>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</si>
  <si>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</si>
  <si>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</si>
  <si>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</si>
  <si>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</si>
  <si>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</si>
  <si>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</si>
  <si>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</si>
  <si>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</si>
  <si>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</si>
  <si>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</si>
  <si>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</si>
  <si>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</si>
  <si>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</si>
  <si>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</si>
  <si>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</si>
  <si>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</si>
  <si>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</si>
  <si>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</si>
  <si>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</si>
  <si>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</si>
  <si>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</si>
  <si>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</si>
  <si>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</si>
  <si>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</si>
  <si>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</si>
  <si>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</si>
  <si>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</si>
  <si>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</si>
  <si>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</si>
  <si>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</si>
  <si>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</si>
  <si>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</si>
  <si>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</si>
  <si>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</si>
  <si>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</si>
  <si>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</si>
  <si>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</si>
  <si>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</si>
  <si>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</si>
  <si>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</si>
  <si>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</si>
  <si>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</si>
  <si>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</si>
  <si>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</si>
  <si>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</si>
  <si>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</si>
  <si>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</si>
  <si>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</si>
  <si>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</si>
  <si>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</si>
  <si>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</si>
  <si>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</si>
  <si>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</si>
  <si>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</si>
  <si>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</si>
  <si>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</si>
  <si>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</si>
  <si>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</si>
  <si>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</si>
  <si>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</si>
  <si>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</si>
  <si>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</si>
  <si>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</si>
  <si>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</si>
  <si>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</si>
  <si>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</si>
  <si>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</si>
  <si>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</si>
  <si>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</si>
  <si>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</si>
  <si>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</si>
  <si>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</si>
  <si>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</si>
  <si>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</si>
  <si>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</si>
  <si>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</si>
  <si>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</si>
  <si>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</si>
  <si>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</si>
  <si>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</si>
  <si>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</si>
  <si>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</si>
  <si>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</si>
  <si>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</si>
  <si>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</si>
  <si>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</si>
  <si>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</si>
  <si>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</si>
  <si>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</si>
  <si>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</si>
  <si>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</si>
  <si>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</si>
  <si>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</si>
  <si>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</si>
  <si>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</si>
  <si>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</si>
  <si>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</si>
  <si>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</si>
  <si>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</si>
  <si>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</si>
  <si>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</si>
  <si>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</si>
  <si>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</si>
  <si>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</si>
  <si>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</si>
  <si>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</si>
  <si>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</si>
  <si>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</si>
  <si>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</si>
  <si>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</si>
  <si>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</si>
  <si>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</si>
  <si>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</si>
  <si>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</si>
  <si>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</si>
  <si>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</si>
  <si>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</si>
  <si>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</si>
  <si>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</si>
  <si>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</si>
  <si>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</si>
  <si>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</si>
  <si>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</si>
  <si>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</si>
  <si>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</si>
  <si>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</si>
  <si>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</si>
  <si>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</si>
  <si>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</si>
  <si>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</si>
  <si>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</si>
  <si>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</si>
  <si>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</si>
  <si>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</si>
  <si>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</si>
  <si>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</si>
  <si>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</si>
  <si>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</si>
  <si>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</si>
  <si>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</si>
  <si>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</si>
  <si>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</si>
  <si>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</si>
  <si>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</si>
  <si>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</si>
  <si>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</si>
  <si>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</si>
  <si>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</si>
  <si>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</si>
  <si>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</si>
  <si>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</si>
  <si>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</si>
  <si>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</si>
  <si>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</si>
  <si>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</si>
  <si>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</si>
  <si>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</si>
  <si>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</si>
  <si>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</si>
  <si>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</si>
  <si>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</si>
  <si>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</si>
  <si>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</si>
  <si>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</si>
  <si>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</si>
  <si>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</si>
  <si>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</si>
  <si>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</si>
  <si>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</si>
  <si>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</si>
  <si>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</si>
  <si>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</si>
  <si>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</si>
  <si>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</si>
  <si>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</si>
  <si>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</si>
  <si>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</si>
  <si>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</si>
  <si>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</si>
  <si>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</si>
  <si>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</si>
  <si>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</si>
  <si>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</si>
  <si>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</si>
  <si>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</si>
  <si>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</si>
  <si>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</si>
  <si>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</si>
  <si>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</si>
  <si>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</si>
  <si>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</si>
  <si>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</si>
  <si>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</si>
  <si>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</si>
  <si>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</si>
  <si>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</si>
  <si>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</si>
  <si>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</si>
  <si>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</si>
  <si>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</si>
  <si>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</si>
  <si>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</si>
  <si>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</si>
  <si>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</si>
  <si>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</si>
  <si>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</si>
  <si>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</si>
  <si>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</si>
  <si>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</si>
  <si>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</si>
  <si>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</si>
  <si>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</si>
  <si>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</si>
  <si>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</si>
  <si>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</si>
  <si>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</si>
  <si>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</si>
  <si>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</si>
  <si>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</si>
  <si>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</si>
  <si>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</si>
  <si>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</si>
  <si>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</si>
  <si>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</si>
  <si>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</si>
  <si>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</si>
  <si>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</si>
  <si>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</si>
  <si>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</si>
  <si>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</si>
  <si>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</si>
  <si>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</si>
  <si>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</si>
  <si>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</si>
  <si>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</si>
  <si>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</si>
  <si>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</si>
  <si>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</si>
  <si>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</si>
  <si>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</si>
  <si>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</si>
  <si>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</si>
  <si>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</si>
  <si>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</si>
  <si>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</si>
  <si>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</si>
  <si>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</si>
  <si>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</si>
  <si>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</si>
  <si>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</si>
  <si>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</si>
  <si>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</si>
  <si>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</si>
  <si>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</si>
  <si>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</si>
  <si>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</si>
  <si>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</si>
  <si>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</si>
  <si>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</si>
  <si>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</si>
  <si>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</si>
  <si>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</si>
  <si>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</si>
  <si>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</si>
  <si>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</si>
  <si>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</si>
  <si>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</si>
  <si>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</si>
  <si>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</si>
  <si>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</si>
  <si>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</si>
  <si>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</si>
  <si>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</si>
  <si>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</si>
  <si>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</si>
  <si>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</si>
  <si>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</si>
  <si>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</si>
  <si>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</si>
  <si>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</si>
  <si>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</si>
  <si>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</si>
  <si>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</si>
  <si>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</si>
  <si>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</si>
  <si>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</si>
  <si>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</si>
  <si>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</si>
  <si>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</si>
  <si>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</si>
  <si>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</si>
  <si>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</si>
  <si>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</si>
  <si>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</si>
  <si>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</si>
  <si>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</si>
  <si>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</si>
  <si>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</si>
  <si>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</si>
  <si>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</si>
  <si>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</si>
  <si>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</si>
  <si>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</si>
  <si>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</si>
  <si>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</si>
  <si>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</si>
  <si>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</si>
  <si>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</si>
  <si>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</si>
  <si>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</si>
  <si>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</si>
  <si>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</si>
  <si>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</si>
  <si>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</si>
  <si>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</si>
  <si>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</si>
  <si>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</si>
  <si>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</si>
  <si>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</si>
  <si>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</si>
  <si>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</si>
  <si>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</si>
  <si>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</si>
  <si>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</si>
  <si>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</si>
  <si>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</si>
  <si>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</si>
  <si>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</si>
  <si>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</si>
  <si>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</si>
  <si>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</si>
  <si>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</si>
  <si>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</si>
  <si>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</si>
  <si>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</si>
  <si>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</si>
  <si>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</si>
  <si>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</si>
  <si>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</si>
  <si>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</si>
  <si>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</si>
  <si>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</si>
  <si>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</si>
  <si>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</si>
  <si>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</si>
  <si>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</si>
  <si>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</si>
  <si>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</si>
  <si>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</si>
  <si>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</si>
  <si>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</si>
  <si>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</si>
  <si>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</si>
  <si>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</si>
  <si>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</si>
  <si>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</si>
  <si>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</si>
  <si>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</si>
  <si>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</si>
  <si>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</si>
  <si>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</si>
  <si>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</si>
  <si>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</si>
  <si>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</si>
  <si>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</si>
  <si>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</si>
  <si>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</si>
  <si>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</si>
  <si>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</si>
  <si>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</si>
  <si>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</si>
  <si>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</si>
  <si>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</si>
  <si>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</si>
  <si>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</si>
  <si>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</si>
  <si>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</si>
  <si>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</si>
  <si>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</si>
  <si>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</si>
  <si>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</si>
  <si>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</si>
  <si>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</si>
  <si>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</si>
  <si>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</si>
  <si>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</si>
  <si>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</si>
  <si>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</si>
  <si>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</si>
  <si>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</si>
  <si>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</si>
  <si>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</si>
  <si>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</si>
  <si>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</si>
  <si>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</si>
  <si>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</si>
  <si>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</si>
  <si>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</si>
  <si>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</si>
  <si>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</si>
  <si>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</si>
  <si>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</si>
  <si>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</si>
  <si>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</si>
  <si>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</si>
  <si>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</si>
  <si>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</si>
  <si>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</si>
  <si>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</si>
  <si>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</si>
  <si>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</si>
  <si>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</si>
  <si>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</si>
  <si>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</si>
  <si>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</si>
  <si>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</si>
  <si>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</si>
  <si>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</si>
  <si>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</si>
  <si>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</si>
  <si>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</si>
  <si>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</si>
  <si>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</si>
  <si>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</si>
  <si>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</si>
  <si>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</si>
  <si>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</si>
  <si>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</si>
  <si>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</si>
  <si>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</si>
  <si>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</si>
  <si>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</si>
  <si>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</si>
  <si>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</si>
  <si>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</si>
  <si>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</si>
  <si>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</si>
  <si>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</si>
  <si>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</si>
  <si>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</si>
  <si>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</si>
  <si>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</si>
  <si>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</si>
  <si>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</si>
  <si>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</si>
  <si>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</si>
  <si>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</si>
  <si>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</si>
  <si>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</si>
  <si>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</si>
  <si>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</si>
  <si>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</si>
  <si>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</si>
  <si>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</si>
  <si>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</si>
  <si>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</si>
  <si>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</si>
  <si>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</si>
  <si>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</si>
  <si>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</si>
  <si>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</si>
  <si>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</si>
  <si>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</si>
  <si>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</si>
  <si>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</si>
  <si>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</si>
  <si>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</si>
  <si>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</si>
  <si>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</si>
  <si>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</si>
  <si>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</si>
  <si>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</si>
  <si>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</si>
  <si>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</si>
  <si>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</si>
  <si>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</si>
  <si>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</si>
  <si>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</si>
  <si>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</si>
  <si>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</si>
  <si>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</si>
  <si>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</si>
  <si>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</si>
  <si>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</si>
  <si>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</si>
  <si>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</si>
  <si>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</si>
  <si>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</si>
  <si>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</si>
  <si>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</si>
  <si>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</si>
  <si>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</si>
  <si>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</si>
  <si>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</si>
  <si>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</si>
  <si>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</si>
  <si>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</si>
  <si>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</si>
  <si>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</si>
  <si>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</si>
  <si>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</si>
  <si>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</si>
  <si>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</si>
  <si>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</si>
  <si>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</si>
  <si>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</si>
  <si>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</si>
  <si>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</si>
  <si>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</si>
  <si>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</si>
  <si>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</si>
  <si>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</si>
  <si>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</si>
  <si>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</si>
  <si>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</si>
  <si>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</si>
  <si>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</si>
  <si>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</si>
  <si>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</si>
  <si>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</si>
  <si>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</si>
  <si>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</si>
  <si>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</si>
  <si>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</si>
  <si>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</si>
  <si>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</si>
  <si>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</si>
  <si>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</si>
  <si>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</si>
  <si>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</si>
  <si>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</si>
  <si>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</si>
  <si>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</si>
  <si>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</si>
  <si>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</si>
  <si>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</si>
  <si>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</si>
  <si>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</si>
  <si>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</si>
  <si>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</si>
  <si>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</si>
  <si>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</si>
  <si>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</si>
  <si>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</si>
  <si>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</si>
  <si>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</si>
  <si>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</si>
  <si>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</si>
  <si>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</si>
  <si>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</si>
  <si>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</si>
  <si>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</si>
  <si>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</si>
  <si>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</si>
  <si>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</si>
  <si>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</si>
  <si>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</si>
  <si>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</si>
  <si>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</si>
  <si>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</si>
  <si>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</si>
  <si>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</si>
  <si>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</si>
  <si>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</si>
  <si>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</si>
  <si>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</si>
  <si>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</si>
  <si>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</si>
  <si>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</si>
  <si>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</si>
  <si>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</si>
  <si>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</si>
  <si>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</si>
  <si>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</si>
  <si>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</si>
  <si>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</si>
  <si>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</si>
  <si>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</si>
  <si>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</si>
  <si>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</si>
  <si>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</si>
  <si>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</si>
  <si>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</si>
  <si>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</si>
  <si>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</si>
  <si>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</si>
  <si>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</si>
  <si>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</si>
  <si>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</si>
  <si>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</si>
  <si>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</si>
  <si>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</si>
  <si>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</si>
  <si>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</si>
  <si>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</si>
  <si>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</si>
  <si>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</si>
  <si>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</si>
  <si>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</si>
  <si>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</si>
  <si>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</si>
  <si>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</si>
  <si>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</si>
  <si>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</si>
  <si>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</si>
  <si>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</si>
  <si>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</si>
  <si>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</si>
  <si>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</si>
  <si>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</si>
  <si>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</si>
  <si>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</si>
  <si>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</si>
  <si>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</si>
  <si>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</si>
  <si>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</si>
  <si>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</si>
  <si>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</si>
  <si>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</si>
  <si>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</si>
  <si>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</si>
  <si>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</si>
  <si>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</si>
  <si>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</si>
  <si>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</si>
  <si>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</si>
  <si>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</si>
  <si>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</si>
  <si>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</si>
  <si>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</si>
  <si>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</si>
  <si>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</si>
  <si>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</si>
  <si>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</si>
  <si>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</si>
  <si>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</si>
  <si>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</si>
  <si>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</si>
  <si>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</si>
  <si>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</si>
  <si>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</si>
  <si>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</si>
  <si>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</si>
  <si>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</si>
  <si>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</si>
  <si>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</si>
  <si>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</si>
  <si>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</si>
  <si>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</si>
  <si>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</si>
  <si>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</si>
  <si>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</si>
  <si>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</si>
  <si>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</si>
  <si>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</si>
  <si>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</si>
  <si>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</si>
  <si>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</si>
  <si>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</si>
  <si>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</si>
  <si>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</si>
  <si>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</si>
  <si>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</si>
  <si>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</si>
  <si>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</si>
  <si>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</si>
  <si>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</si>
  <si>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</si>
  <si>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</si>
  <si>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</si>
  <si>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</si>
  <si>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</si>
  <si>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</si>
  <si>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</si>
  <si>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</si>
  <si>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</si>
  <si>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</si>
  <si>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</si>
  <si>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</si>
  <si>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</si>
  <si>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</si>
  <si>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</si>
  <si>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</si>
  <si>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</si>
  <si>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</si>
  <si>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</si>
  <si>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</si>
  <si>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</si>
  <si>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</si>
  <si>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</si>
  <si>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</si>
  <si>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</si>
  <si>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</si>
  <si>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</si>
  <si>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</si>
  <si>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</si>
  <si>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</si>
  <si>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</si>
  <si>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</si>
  <si>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</si>
  <si>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</si>
  <si>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</si>
  <si>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</si>
  <si>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</si>
  <si>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</si>
  <si>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</si>
  <si>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</si>
  <si>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</si>
  <si>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</si>
  <si>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</si>
  <si>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</si>
  <si>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</si>
  <si>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</si>
  <si>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</si>
  <si>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</si>
  <si>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</si>
  <si>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</si>
  <si>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</si>
  <si>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</si>
  <si>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</si>
  <si>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</si>
  <si>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</si>
  <si>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</si>
  <si>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</si>
  <si>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</si>
  <si>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</si>
  <si>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</si>
  <si>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</si>
  <si>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</si>
  <si>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</si>
  <si>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</si>
  <si>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</si>
  <si>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</si>
  <si>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</si>
  <si>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</si>
  <si>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</si>
  <si>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</si>
  <si>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</si>
  <si>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</si>
  <si>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</si>
  <si>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</si>
  <si>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</si>
  <si>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</si>
  <si>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</si>
  <si>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</si>
  <si>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</si>
  <si>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</si>
  <si>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</si>
  <si>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</si>
  <si>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</si>
  <si>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</si>
  <si>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</si>
  <si>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</si>
  <si>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</si>
  <si>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</si>
  <si>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</si>
  <si>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</si>
  <si>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</si>
  <si>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</si>
  <si>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</si>
  <si>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</si>
  <si>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</si>
  <si>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</si>
  <si>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</si>
  <si>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</si>
  <si>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</si>
  <si>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</si>
  <si>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</si>
  <si>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</si>
  <si>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</si>
  <si>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</si>
  <si>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</si>
  <si>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</si>
  <si>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</si>
  <si>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</si>
  <si>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</si>
  <si>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</si>
  <si>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</si>
  <si>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</si>
  <si>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</si>
  <si>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</si>
  <si>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</si>
  <si>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</si>
  <si>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</si>
  <si>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</si>
  <si>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</si>
  <si>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</si>
  <si>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</si>
  <si>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</si>
  <si>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</si>
  <si>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</si>
  <si>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</si>
  <si>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</si>
  <si>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</si>
  <si>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</si>
  <si>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</si>
  <si>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</si>
  <si>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</si>
  <si>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</si>
  <si>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</si>
  <si>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</si>
  <si>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</si>
  <si>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</si>
  <si>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</si>
  <si>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</si>
  <si>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</si>
  <si>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</si>
  <si>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</si>
  <si>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</si>
  <si>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</si>
  <si>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</si>
  <si>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</si>
  <si>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</si>
  <si>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</si>
  <si>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</si>
  <si>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</si>
  <si>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</si>
  <si>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</si>
  <si>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</si>
  <si>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</si>
  <si>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</si>
  <si>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</si>
  <si>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</si>
  <si>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</si>
  <si>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</si>
  <si>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</si>
  <si>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</si>
  <si>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</si>
  <si>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</si>
  <si>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</si>
  <si>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</si>
  <si>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</si>
  <si>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</si>
  <si>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</si>
  <si>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</si>
  <si>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</si>
  <si>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</si>
  <si>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</si>
  <si>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</si>
  <si>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</si>
  <si>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</si>
  <si>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</si>
  <si>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</si>
  <si>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</si>
  <si>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</si>
  <si>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</si>
  <si>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</si>
  <si>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</si>
  <si>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</si>
  <si>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</si>
  <si>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</si>
  <si>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</si>
  <si>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</si>
  <si>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</si>
  <si>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</si>
  <si>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</si>
  <si>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</si>
  <si>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</si>
  <si>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</si>
  <si>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</si>
  <si>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</si>
  <si>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</si>
  <si>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</si>
  <si>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</si>
  <si>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</si>
  <si>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</si>
  <si>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</si>
  <si>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</si>
  <si>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</si>
  <si>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</si>
  <si>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</si>
  <si>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</si>
  <si>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</si>
  <si>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</si>
  <si>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</si>
  <si>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</si>
  <si>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</si>
  <si>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</si>
  <si>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</si>
  <si>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</si>
  <si>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</si>
  <si>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</si>
  <si>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</si>
  <si>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</si>
  <si>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</si>
  <si>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</si>
  <si>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</si>
  <si>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</si>
  <si>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</si>
  <si>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</si>
  <si>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</si>
  <si>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</si>
  <si>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</si>
  <si>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</si>
  <si>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</si>
  <si>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</si>
  <si>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</si>
  <si>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</si>
  <si>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</si>
  <si>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</si>
  <si>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</si>
  <si>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</si>
  <si>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</si>
  <si>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</si>
  <si>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</si>
  <si>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</si>
  <si>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</si>
  <si>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</si>
  <si>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</si>
  <si>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</si>
  <si>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</si>
  <si>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</si>
  <si>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</si>
  <si>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</si>
  <si>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</si>
  <si>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</si>
  <si>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</si>
  <si>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</si>
  <si>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</si>
  <si>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</si>
  <si>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</si>
  <si>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</si>
  <si>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</si>
  <si>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</si>
  <si>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</si>
  <si>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</si>
  <si>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</si>
  <si>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</si>
  <si>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</si>
  <si>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</si>
  <si>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</si>
  <si>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</si>
  <si>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</si>
  <si>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</si>
  <si>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</si>
  <si>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</si>
  <si>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</si>
  <si>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</si>
  <si>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</si>
  <si>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</si>
  <si>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</si>
  <si>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</si>
  <si>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</si>
  <si>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</si>
  <si>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</si>
  <si>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</si>
  <si>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</si>
  <si>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</si>
  <si>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</si>
  <si>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</si>
  <si>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</si>
  <si>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</si>
  <si>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</si>
  <si>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</si>
  <si>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</si>
  <si>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</si>
  <si>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</si>
  <si>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</si>
  <si>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</si>
  <si>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</si>
  <si>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</si>
  <si>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</si>
  <si>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</si>
  <si>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</si>
  <si>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</si>
  <si>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</si>
  <si>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</si>
  <si>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</si>
  <si>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</si>
  <si>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</si>
  <si>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</si>
  <si>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</si>
  <si>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</si>
  <si>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</si>
  <si>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</si>
  <si>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</si>
  <si>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</si>
  <si>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</si>
  <si>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</si>
  <si>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</si>
  <si>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</si>
  <si>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</si>
  <si>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</si>
  <si>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</si>
  <si>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</si>
  <si>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</si>
  <si>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</si>
  <si>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</si>
  <si>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</si>
  <si>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</si>
  <si>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</si>
  <si>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</si>
  <si>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</si>
  <si>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</si>
  <si>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</si>
  <si>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</si>
  <si>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</si>
  <si>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</si>
  <si>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</si>
  <si>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</si>
  <si>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</si>
  <si>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</si>
  <si>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</si>
  <si>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</si>
  <si>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</si>
  <si>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</si>
  <si>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</si>
  <si>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</si>
  <si>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</si>
  <si>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</si>
  <si>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</si>
  <si>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</si>
  <si>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</si>
  <si>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</si>
  <si>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</si>
  <si>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</si>
  <si>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</si>
  <si>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</si>
  <si>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</si>
  <si>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</si>
  <si>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</si>
  <si>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</si>
  <si>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</si>
  <si>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</si>
  <si>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</si>
  <si>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</si>
  <si>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</si>
  <si>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</si>
  <si>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</si>
  <si>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</si>
  <si>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</si>
  <si>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</si>
  <si>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</si>
  <si>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</si>
  <si>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</si>
  <si>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</si>
  <si>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</si>
  <si>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</si>
  <si>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</si>
  <si>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</si>
  <si>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</si>
  <si>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</si>
  <si>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</si>
  <si>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</si>
  <si>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</si>
  <si>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</si>
  <si>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</si>
  <si>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</si>
  <si>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</si>
  <si>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</si>
  <si>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</si>
  <si>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</si>
  <si>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</si>
  <si>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</si>
  <si>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</si>
  <si>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</si>
  <si>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</si>
  <si>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</si>
  <si>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</si>
  <si>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</si>
  <si>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</si>
  <si>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</si>
  <si>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</si>
  <si>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</si>
  <si>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</si>
  <si>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</si>
  <si>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</si>
  <si>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</si>
  <si>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</si>
  <si>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</si>
  <si>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</si>
  <si>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</si>
  <si>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</si>
  <si>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</si>
  <si>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</si>
  <si>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</si>
  <si>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</si>
  <si>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</si>
  <si>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</si>
  <si>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</si>
  <si>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</si>
  <si>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</si>
  <si>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</si>
  <si>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</si>
  <si>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</si>
  <si>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</si>
  <si>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</si>
  <si>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</si>
  <si>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</si>
  <si>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</si>
  <si>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</si>
  <si>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</si>
  <si>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</si>
  <si>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</si>
  <si>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</si>
  <si>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</si>
  <si>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</si>
  <si>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</si>
  <si>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</si>
  <si>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</si>
  <si>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</si>
  <si>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</si>
  <si>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</si>
  <si>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</si>
  <si>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</si>
  <si>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</si>
  <si>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</si>
  <si>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</si>
  <si>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</si>
  <si>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</si>
  <si>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</si>
  <si>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</si>
  <si>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</si>
  <si>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</si>
  <si>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</si>
  <si>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</si>
  <si>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</si>
  <si>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</si>
  <si>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</si>
  <si>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</si>
  <si>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</si>
  <si>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</si>
  <si>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</si>
  <si>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</si>
  <si>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</si>
  <si>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</si>
  <si>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</si>
  <si>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</si>
  <si>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</si>
  <si>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</si>
  <si>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</si>
  <si>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</si>
  <si>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</si>
  <si>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</si>
  <si>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</si>
  <si>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</si>
  <si>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</si>
  <si>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</si>
  <si>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</si>
  <si>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</si>
  <si>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</si>
  <si>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</si>
  <si>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</si>
  <si>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</si>
  <si>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</si>
  <si>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</si>
  <si>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</si>
  <si>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</si>
  <si>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</si>
  <si>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</si>
  <si>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</si>
  <si>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</si>
  <si>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</si>
  <si>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</si>
  <si>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</si>
  <si>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</si>
  <si>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</si>
  <si>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</si>
  <si>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</si>
  <si>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</si>
  <si>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</si>
  <si>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</si>
  <si>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</si>
  <si>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</si>
  <si>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</si>
  <si>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</si>
  <si>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</si>
  <si>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</si>
  <si>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</si>
  <si>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</si>
  <si>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</si>
  <si>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</si>
  <si>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</si>
  <si>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</si>
  <si>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</si>
  <si>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</si>
  <si>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</si>
  <si>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</si>
  <si>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</si>
  <si>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</si>
  <si>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</si>
  <si>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</si>
  <si>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</si>
  <si>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</si>
  <si>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</si>
  <si>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</si>
  <si>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</si>
  <si>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</si>
  <si>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</si>
  <si>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</si>
  <si>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</si>
  <si>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</si>
  <si>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</si>
  <si>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</si>
  <si>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</si>
  <si>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</si>
  <si>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</si>
  <si>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</si>
  <si>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</si>
  <si>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</si>
  <si>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</si>
  <si>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</si>
  <si>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</si>
  <si>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</si>
  <si>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</si>
  <si>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</si>
  <si>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</si>
  <si>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</si>
  <si>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</si>
  <si>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</si>
  <si>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</si>
  <si>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</si>
  <si>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</si>
  <si>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</si>
  <si>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</si>
  <si>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</si>
  <si>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</si>
  <si>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</si>
  <si>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</si>
  <si>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</si>
  <si>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</si>
  <si>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</si>
  <si>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</si>
  <si>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</si>
  <si>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</si>
  <si>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</si>
  <si>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</si>
  <si>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</si>
  <si>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</si>
  <si>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</si>
  <si>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</si>
  <si>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</si>
  <si>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</si>
  <si>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</si>
  <si>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</si>
  <si>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</si>
  <si>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</si>
  <si>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</si>
  <si>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</si>
  <si>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</si>
  <si>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</si>
  <si>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</si>
  <si>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</si>
  <si>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</si>
  <si>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</si>
  <si>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</si>
  <si>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</si>
  <si>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</si>
  <si>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</si>
  <si>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</si>
  <si>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</si>
  <si>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</si>
  <si>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</si>
  <si>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</si>
  <si>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</si>
  <si>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</si>
  <si>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</si>
  <si>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</si>
  <si>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</si>
  <si>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</si>
  <si>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</si>
  <si>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</si>
  <si>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</si>
  <si>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</si>
  <si>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</si>
  <si>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</si>
  <si>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</si>
  <si>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</si>
  <si>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</si>
  <si>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</si>
  <si>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</si>
  <si>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</si>
  <si>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</si>
  <si>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</si>
  <si>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</si>
  <si>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</si>
  <si>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</si>
  <si>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</si>
  <si>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</si>
  <si>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</si>
  <si>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</si>
  <si>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</si>
  <si>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</si>
  <si>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</si>
  <si>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</si>
  <si>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</si>
  <si>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</si>
  <si>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</si>
  <si>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</si>
  <si>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</si>
  <si>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</si>
  <si>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</si>
  <si>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</si>
  <si>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</si>
  <si>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</si>
  <si>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</si>
  <si>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</si>
  <si>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</si>
  <si>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</si>
  <si>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</si>
  <si>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</si>
  <si>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</si>
  <si>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</si>
  <si>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</si>
  <si>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</si>
  <si>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</si>
  <si>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</si>
  <si>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</si>
  <si>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</si>
  <si>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</si>
  <si>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</si>
  <si>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</si>
  <si>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</si>
  <si>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</si>
  <si>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</si>
  <si>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</si>
  <si>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</si>
  <si>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</si>
  <si>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</si>
  <si>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</si>
  <si>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</si>
  <si>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</si>
  <si>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</si>
  <si>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</si>
  <si>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</si>
  <si>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</si>
  <si>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</si>
  <si>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</si>
  <si>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</si>
  <si>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</si>
  <si>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</si>
  <si>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</si>
  <si>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</si>
  <si>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</si>
  <si>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</si>
  <si>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</si>
  <si>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</si>
  <si>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</si>
  <si>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</si>
  <si>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</si>
  <si>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</si>
  <si>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</si>
  <si>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</si>
  <si>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</si>
  <si>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</si>
  <si>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</si>
  <si>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</si>
  <si>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</si>
  <si>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</si>
  <si>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</si>
  <si>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</si>
  <si>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</si>
  <si>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</si>
  <si>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</si>
  <si>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</si>
  <si>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</si>
  <si>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</si>
  <si>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</si>
  <si>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</si>
  <si>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</si>
  <si>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</si>
  <si>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</si>
  <si>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</si>
  <si>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</si>
  <si>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</si>
  <si>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</si>
  <si>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</si>
  <si>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</si>
  <si>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</si>
  <si>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</si>
  <si>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</si>
  <si>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</si>
  <si>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</si>
  <si>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</si>
  <si>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</si>
  <si>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</si>
  <si>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</si>
  <si>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</si>
  <si>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</si>
  <si>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</si>
  <si>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</si>
  <si>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</si>
  <si>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</si>
  <si>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</si>
  <si>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</si>
  <si>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</si>
  <si>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</si>
  <si>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</si>
  <si>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</si>
  <si>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</si>
  <si>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</si>
  <si>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</si>
  <si>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</si>
  <si>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</si>
  <si>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</si>
  <si>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</si>
  <si>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</si>
  <si>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</si>
  <si>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</si>
  <si>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</si>
  <si>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</si>
  <si>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</si>
  <si>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</si>
  <si>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</si>
  <si>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</si>
  <si>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</si>
  <si>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</si>
  <si>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</si>
  <si>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</si>
  <si>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</si>
  <si>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</si>
  <si>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</si>
  <si>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</si>
  <si>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</si>
  <si>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</si>
  <si>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</si>
  <si>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</si>
  <si>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</si>
  <si>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</si>
  <si>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</si>
  <si>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</si>
  <si>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</si>
  <si>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</si>
  <si>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</si>
  <si>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</si>
  <si>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</si>
  <si>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</si>
  <si>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</si>
  <si>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</si>
  <si>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</si>
  <si>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</si>
  <si>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</si>
  <si>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</si>
  <si>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</si>
  <si>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</si>
  <si>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</si>
  <si>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</si>
  <si>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</si>
  <si>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</si>
  <si>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</si>
  <si>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</si>
  <si>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</si>
  <si>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</si>
  <si>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</si>
  <si>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</si>
  <si>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</si>
  <si>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</si>
  <si>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</si>
  <si>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</si>
  <si>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</si>
  <si>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</si>
  <si>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</si>
  <si>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</si>
  <si>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</si>
  <si>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</si>
  <si>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</si>
  <si>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</si>
  <si>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</si>
  <si>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</si>
  <si>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</si>
  <si>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</si>
  <si>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</si>
  <si>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</si>
  <si>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</si>
  <si>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</si>
  <si>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</si>
  <si>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</si>
  <si>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</si>
  <si>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</si>
  <si>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</si>
  <si>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</si>
  <si>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</si>
  <si>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</si>
  <si>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</si>
  <si>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</si>
  <si>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</si>
  <si>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</si>
  <si>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</si>
  <si>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</si>
  <si>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</si>
  <si>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</si>
  <si>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</si>
  <si>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</si>
  <si>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</si>
  <si>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</si>
  <si>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</si>
  <si>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</si>
  <si>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</si>
  <si>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</si>
  <si>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</si>
  <si>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</si>
  <si>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</si>
  <si>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</si>
  <si>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</si>
  <si>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</si>
  <si>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</si>
  <si>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</si>
  <si>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</si>
  <si>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</si>
  <si>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</si>
  <si>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</si>
  <si>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</si>
  <si>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</si>
  <si>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</si>
  <si>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</si>
  <si>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</si>
  <si>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</si>
  <si>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</si>
  <si>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</si>
  <si>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</si>
  <si>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</si>
  <si>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</si>
  <si>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</si>
  <si>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</si>
  <si>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</si>
  <si>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</si>
  <si>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</si>
  <si>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</si>
  <si>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</si>
  <si>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</si>
  <si>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</si>
  <si>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</si>
  <si>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</si>
  <si>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</si>
  <si>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</si>
  <si>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</si>
  <si>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</si>
  <si>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</si>
  <si>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</si>
  <si>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</si>
  <si>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</si>
  <si>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</si>
  <si>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</si>
  <si>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</si>
  <si>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</si>
  <si>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</si>
  <si>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</si>
  <si>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</si>
  <si>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</si>
  <si>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</si>
  <si>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</si>
  <si>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</si>
  <si>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</si>
  <si>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</si>
  <si>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</si>
  <si>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</si>
  <si>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</si>
  <si>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</si>
  <si>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</si>
  <si>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</si>
  <si>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</si>
  <si>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</si>
  <si>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</si>
  <si>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</si>
  <si>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</si>
  <si>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</si>
  <si>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</si>
  <si>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</si>
  <si>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</si>
  <si>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</si>
  <si>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</si>
  <si>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</si>
  <si>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</si>
  <si>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</si>
  <si>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</si>
  <si>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</si>
  <si>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</si>
  <si>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</si>
  <si>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</si>
  <si>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</si>
  <si>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</si>
  <si>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</si>
  <si>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</si>
  <si>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</si>
  <si>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</si>
  <si>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</si>
  <si>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</si>
  <si>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</si>
  <si>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</si>
  <si>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</si>
  <si>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</si>
  <si>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</si>
  <si>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</si>
  <si>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</si>
  <si>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</si>
  <si>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</si>
  <si>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</si>
  <si>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</si>
  <si>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</si>
  <si>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</si>
  <si>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</si>
  <si>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</si>
  <si>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</si>
  <si>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</si>
  <si>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</si>
  <si>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</si>
  <si>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</si>
  <si>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</si>
  <si>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</si>
  <si>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</si>
  <si>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</si>
  <si>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</si>
  <si>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</si>
  <si>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</si>
  <si>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</si>
  <si>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</si>
  <si>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</si>
  <si>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</si>
  <si>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</si>
  <si>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</si>
  <si>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</si>
  <si>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</si>
  <si>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</si>
  <si>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</si>
  <si>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</si>
  <si>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</si>
  <si>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</si>
  <si>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</si>
  <si>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</si>
  <si>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</si>
  <si>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</si>
  <si>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</si>
  <si>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</si>
  <si>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</si>
  <si>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</si>
  <si>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</si>
  <si>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</si>
  <si>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</si>
  <si>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</si>
  <si>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</si>
  <si>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</si>
  <si>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</si>
  <si>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</si>
  <si>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</si>
  <si>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</si>
  <si>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</si>
  <si>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</si>
  <si>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</si>
  <si>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</si>
  <si>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</si>
  <si>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</si>
  <si>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</si>
  <si>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</si>
  <si>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</si>
  <si>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</si>
  <si>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</si>
  <si>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</si>
  <si>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</si>
  <si>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</si>
  <si>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</si>
  <si>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</si>
  <si>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</si>
  <si>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</si>
  <si>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</si>
  <si>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</si>
  <si>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</si>
  <si>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</si>
  <si>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</si>
  <si>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</si>
  <si>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</si>
  <si>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</si>
  <si>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</si>
  <si>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</si>
  <si>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</si>
  <si>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</si>
  <si>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</si>
  <si>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</si>
  <si>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</si>
  <si>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</si>
  <si>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</si>
  <si>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</si>
  <si>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</si>
  <si>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</si>
  <si>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</si>
  <si>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</si>
  <si>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</si>
  <si>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</si>
  <si>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</si>
  <si>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</si>
  <si>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</si>
  <si>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</si>
  <si>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</si>
  <si>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</si>
  <si>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</si>
  <si>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</si>
  <si>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</si>
  <si>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</si>
  <si>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</si>
  <si>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</si>
  <si>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</si>
  <si>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</si>
  <si>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</si>
  <si>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</si>
  <si>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</si>
  <si>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</si>
  <si>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</si>
  <si>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</si>
  <si>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</si>
  <si>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</si>
  <si>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</si>
  <si>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</si>
  <si>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</si>
  <si>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</si>
  <si>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</si>
  <si>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</si>
  <si>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</si>
  <si>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</si>
  <si>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</si>
  <si>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</si>
  <si>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</si>
  <si>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</si>
  <si>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</si>
  <si>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</si>
  <si>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</si>
  <si>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</si>
  <si>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</si>
  <si>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</si>
  <si>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</si>
  <si>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</si>
  <si>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</si>
  <si>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</si>
  <si>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</si>
  <si>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</si>
  <si>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</si>
  <si>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</si>
  <si>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</si>
  <si>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</si>
  <si>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</si>
  <si>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</si>
  <si>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</si>
  <si>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</si>
  <si>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</si>
  <si>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</si>
  <si>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</si>
  <si>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</si>
  <si>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</si>
  <si>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</si>
  <si>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</si>
  <si>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</si>
  <si>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</si>
  <si>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</si>
  <si>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</si>
  <si>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</si>
  <si>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</si>
  <si>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</si>
  <si>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</si>
  <si>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</si>
  <si>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</si>
  <si>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</si>
  <si>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</si>
  <si>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</si>
  <si>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</si>
  <si>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</si>
  <si>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</si>
  <si>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</si>
  <si>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</si>
  <si>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</si>
  <si>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</si>
  <si>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</si>
  <si>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</si>
  <si>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</si>
  <si>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</si>
  <si>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</si>
  <si>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</si>
  <si>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</si>
  <si>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</si>
  <si>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</si>
  <si>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</si>
  <si>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</si>
  <si>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</si>
  <si>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</si>
  <si>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</si>
  <si>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</si>
  <si>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</si>
  <si>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</si>
  <si>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</si>
  <si>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</si>
  <si>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</si>
  <si>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</si>
  <si>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</si>
  <si>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</si>
  <si>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</si>
  <si>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</si>
  <si>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</si>
  <si>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</si>
  <si>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</si>
  <si>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</si>
  <si>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</si>
  <si>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</si>
  <si>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</si>
  <si>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</si>
  <si>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</si>
  <si>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</si>
  <si>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</si>
  <si>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</si>
  <si>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</si>
  <si>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</si>
  <si>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</si>
  <si>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</si>
  <si>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</si>
  <si>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</si>
  <si>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</si>
  <si>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</si>
  <si>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</si>
  <si>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</si>
  <si>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</si>
  <si>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</si>
  <si>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</si>
  <si>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</si>
  <si>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</si>
  <si>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</si>
  <si>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</si>
  <si>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</si>
  <si>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</si>
  <si>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</si>
  <si>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</si>
  <si>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</si>
  <si>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</si>
  <si>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</si>
  <si>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</si>
  <si>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</si>
  <si>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</si>
  <si>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</si>
  <si>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</si>
  <si>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</si>
  <si>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</si>
  <si>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</si>
  <si>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</si>
  <si>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</si>
  <si>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</si>
  <si>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</si>
  <si>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</si>
  <si>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</si>
  <si>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</si>
  <si>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</si>
  <si>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</si>
  <si>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</si>
  <si>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</si>
  <si>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</si>
  <si>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</si>
  <si>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</si>
  <si>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</si>
  <si>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</si>
  <si>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</si>
  <si>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</si>
  <si>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</si>
  <si>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</si>
  <si>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</si>
  <si>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</si>
  <si>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</si>
  <si>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</si>
  <si>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</si>
  <si>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</si>
  <si>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</si>
  <si>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</si>
  <si>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</si>
  <si>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</si>
  <si>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</si>
  <si>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</si>
  <si>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</si>
  <si>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</si>
  <si>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</si>
  <si>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</si>
  <si>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</si>
  <si>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</si>
  <si>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</si>
  <si>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</si>
  <si>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</si>
  <si>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</si>
  <si>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</si>
  <si>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</si>
  <si>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</si>
  <si>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</si>
  <si>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</si>
  <si>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</si>
  <si>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</si>
  <si>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</si>
  <si>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</si>
  <si>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</si>
  <si>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</si>
  <si>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</si>
  <si>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</si>
  <si>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</si>
  <si>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</si>
  <si>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</si>
  <si>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</si>
  <si>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</si>
  <si>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</si>
  <si>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</si>
  <si>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</si>
  <si>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</si>
  <si>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</si>
  <si>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</si>
  <si>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</si>
  <si>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</si>
  <si>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</si>
  <si>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</si>
  <si>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</si>
  <si>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</si>
  <si>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</si>
  <si>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</si>
  <si>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</si>
  <si>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</si>
  <si>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</si>
  <si>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</si>
  <si>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</si>
  <si>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</si>
  <si>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</si>
  <si>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</si>
  <si>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</si>
  <si>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</si>
  <si>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</si>
  <si>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</si>
  <si>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</si>
  <si>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</si>
  <si>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</si>
  <si>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</si>
  <si>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</si>
  <si>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</si>
  <si>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</si>
  <si>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</si>
  <si>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</si>
  <si>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</si>
  <si>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</si>
  <si>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</si>
  <si>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</si>
  <si>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</si>
  <si>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</si>
  <si>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</si>
  <si>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</si>
  <si>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</si>
  <si>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</si>
  <si>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</si>
  <si>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</si>
  <si>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</si>
  <si>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</si>
  <si>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</si>
  <si>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</si>
  <si>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</si>
  <si>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</si>
  <si>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</si>
  <si>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</si>
  <si>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</si>
  <si>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</si>
  <si>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</si>
  <si>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</si>
  <si>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</si>
  <si>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</si>
  <si>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</si>
  <si>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</si>
  <si>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</si>
  <si>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</si>
  <si>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</si>
  <si>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</si>
  <si>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</si>
  <si>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</si>
  <si>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</si>
  <si>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</si>
  <si>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</si>
  <si>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</si>
  <si>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</si>
  <si>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</si>
  <si>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</si>
  <si>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</si>
  <si>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</si>
  <si>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</si>
  <si>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</si>
  <si>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</si>
  <si>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</si>
  <si>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</si>
  <si>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</si>
  <si>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</si>
  <si>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</si>
  <si>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</si>
  <si>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</si>
  <si>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</si>
  <si>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</si>
  <si>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</si>
  <si>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</si>
  <si>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</si>
  <si>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</si>
  <si>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</si>
  <si>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</si>
  <si>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</si>
  <si>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</si>
  <si>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</si>
  <si>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</si>
  <si>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</si>
  <si>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</si>
  <si>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</si>
  <si>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</si>
  <si>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</si>
  <si>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</si>
  <si>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</si>
  <si>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</si>
  <si>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</si>
  <si>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</si>
  <si>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</si>
  <si>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</si>
  <si>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</si>
  <si>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</si>
  <si>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</si>
  <si>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</si>
  <si>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</si>
  <si>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</si>
  <si>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</si>
  <si>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</si>
  <si>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</si>
  <si>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</si>
  <si>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</si>
  <si>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</si>
  <si>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</si>
  <si>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</si>
  <si>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</si>
  <si>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</si>
  <si>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</si>
  <si>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</si>
  <si>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</si>
  <si>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</si>
  <si>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</si>
  <si>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</si>
  <si>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</si>
  <si>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</si>
  <si>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</si>
  <si>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</si>
  <si>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</si>
  <si>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</si>
  <si>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</si>
  <si>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</si>
  <si>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</si>
  <si>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</si>
  <si>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</si>
  <si>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</si>
  <si>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</si>
  <si>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</si>
  <si>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</si>
  <si>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</si>
  <si>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</si>
  <si>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</si>
  <si>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</si>
  <si>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</si>
  <si>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</si>
  <si>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</si>
  <si>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</si>
  <si>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</si>
  <si>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</si>
  <si>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</si>
  <si>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</si>
  <si>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</si>
  <si>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</si>
  <si>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</si>
  <si>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</si>
  <si>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</si>
  <si>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</si>
  <si>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</si>
  <si>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</si>
  <si>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</si>
  <si>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</si>
  <si>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</si>
  <si>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</si>
  <si>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</si>
  <si>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</si>
  <si>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</si>
  <si>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</si>
  <si>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</si>
  <si>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</si>
  <si>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</si>
  <si>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</si>
  <si>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</si>
  <si>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</si>
  <si>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</si>
  <si>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</si>
  <si>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</si>
  <si>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</si>
  <si>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</si>
  <si>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</si>
  <si>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</si>
  <si>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</si>
  <si>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</si>
  <si>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</si>
  <si>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</si>
  <si>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</si>
  <si>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</si>
  <si>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</si>
  <si>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</si>
  <si>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</si>
  <si>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</si>
  <si>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</si>
  <si>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</si>
  <si>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</si>
  <si>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</si>
  <si>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</si>
  <si>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</si>
  <si>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</si>
  <si>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</si>
  <si>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</si>
  <si>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</si>
  <si>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</si>
  <si>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</si>
  <si>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</si>
  <si>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</si>
  <si>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</si>
  <si>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</si>
  <si>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</si>
  <si>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</si>
  <si>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</si>
  <si>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</si>
  <si>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</si>
  <si>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</si>
  <si>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</si>
  <si>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</si>
  <si>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</si>
  <si>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</si>
  <si>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</si>
  <si>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</si>
  <si>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</si>
  <si>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</si>
  <si>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</si>
  <si>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</si>
  <si>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</si>
  <si>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</si>
  <si>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</si>
  <si>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</si>
  <si>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</si>
  <si>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</si>
  <si>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</si>
  <si>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</si>
  <si>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</si>
  <si>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</si>
  <si>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</si>
  <si>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</si>
  <si>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</si>
  <si>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</si>
  <si>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</si>
  <si>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</si>
  <si>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</si>
  <si>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</si>
  <si>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</si>
  <si>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</si>
  <si>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</si>
  <si>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</si>
  <si>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</si>
  <si>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</si>
  <si>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</si>
  <si>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</si>
  <si>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</si>
  <si>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</si>
  <si>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</si>
  <si>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</si>
  <si>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</si>
  <si>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</si>
  <si>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</si>
  <si>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</si>
  <si>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</si>
  <si>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</si>
  <si>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</si>
  <si>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</si>
  <si>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</si>
  <si>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</si>
  <si>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</si>
  <si>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</si>
  <si>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</si>
  <si>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</si>
  <si>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</si>
  <si>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</si>
  <si>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</si>
  <si>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</si>
  <si>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</si>
  <si>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</si>
  <si>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</si>
  <si>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</si>
  <si>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</si>
  <si>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</si>
  <si>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</si>
  <si>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</si>
  <si>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</si>
  <si>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</si>
  <si>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</si>
  <si>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</si>
  <si>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</si>
  <si>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</si>
  <si>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</si>
  <si>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</si>
  <si>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</si>
  <si>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</si>
  <si>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</si>
  <si>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</si>
  <si>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</si>
  <si>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</si>
  <si>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</si>
  <si>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</si>
  <si>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</si>
  <si>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</si>
  <si>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</si>
  <si>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</si>
  <si>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</si>
  <si>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</si>
  <si>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</si>
  <si>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</si>
  <si>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</si>
  <si>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</si>
  <si>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</si>
  <si>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</si>
  <si>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</si>
  <si>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</si>
  <si>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</si>
  <si>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</si>
  <si>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</si>
  <si>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</si>
  <si>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</si>
  <si>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</si>
  <si>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</si>
  <si>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</si>
  <si>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</si>
  <si>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</si>
  <si>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</si>
  <si>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</si>
  <si>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</si>
  <si>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</si>
  <si>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</si>
  <si>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</si>
  <si>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</si>
  <si>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</si>
  <si>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</si>
  <si>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</si>
  <si>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</si>
  <si>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</si>
  <si>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</si>
  <si>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</si>
  <si>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</si>
  <si>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</si>
  <si>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</si>
  <si>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</si>
  <si>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</si>
  <si>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</si>
  <si>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</si>
  <si>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</si>
  <si>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</si>
  <si>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</si>
  <si>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</si>
  <si>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</si>
  <si>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</si>
  <si>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</si>
  <si>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</si>
  <si>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</si>
  <si>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</si>
  <si>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</si>
  <si>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</si>
  <si>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</si>
  <si>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</si>
  <si>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</si>
  <si>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</si>
  <si>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</si>
  <si>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</si>
  <si>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</si>
  <si>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</si>
  <si>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</si>
  <si>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</si>
  <si>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</si>
  <si>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</si>
  <si>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</si>
  <si>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</si>
  <si>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</si>
  <si>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</si>
  <si>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</si>
  <si>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</si>
  <si>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</si>
  <si>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</si>
  <si>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</si>
  <si>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</si>
  <si>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</si>
  <si>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</si>
  <si>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</si>
  <si>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</si>
  <si>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</si>
  <si>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</si>
  <si>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</si>
  <si>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</si>
  <si>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</si>
  <si>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</si>
  <si>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</si>
  <si>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</si>
  <si>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</si>
  <si>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</si>
  <si>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</si>
  <si>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</si>
  <si>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</si>
  <si>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</si>
  <si>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</si>
  <si>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</si>
  <si>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</si>
  <si>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</si>
  <si>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</si>
  <si>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</si>
  <si>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</si>
  <si>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</si>
  <si>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</si>
  <si>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</si>
  <si>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</si>
  <si>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</si>
  <si>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</si>
  <si>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</si>
  <si>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</si>
  <si>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</si>
  <si>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</si>
  <si>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</si>
  <si>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</si>
  <si>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</si>
  <si>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</si>
  <si>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</si>
  <si>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</si>
  <si>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</si>
  <si>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</si>
  <si>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</si>
  <si>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</si>
  <si>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</si>
  <si>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</si>
  <si>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</si>
  <si>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</si>
  <si>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</si>
  <si>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</si>
  <si>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</si>
  <si>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</si>
  <si>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</si>
  <si>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</si>
  <si>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</si>
  <si>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</si>
  <si>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</si>
  <si>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</si>
  <si>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</si>
  <si>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</si>
  <si>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</si>
  <si>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</si>
  <si>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</si>
  <si>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</si>
  <si>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</si>
  <si>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</si>
  <si>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</si>
  <si>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</si>
  <si>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</si>
  <si>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</si>
  <si>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</si>
  <si>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</si>
  <si>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</si>
  <si>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</si>
  <si>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</si>
  <si>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</si>
  <si>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</si>
  <si>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</si>
  <si>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</si>
  <si>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</si>
  <si>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</si>
  <si>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</si>
  <si>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</si>
  <si>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</si>
  <si>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</si>
  <si>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</si>
  <si>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</si>
  <si>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</si>
  <si>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</si>
  <si>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</si>
  <si>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</si>
  <si>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</si>
  <si>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</si>
  <si>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</si>
  <si>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</si>
  <si>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</si>
  <si>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</si>
  <si>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</si>
  <si>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</si>
  <si>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</si>
  <si>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</si>
  <si>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</si>
  <si>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</si>
  <si>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</si>
  <si>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</si>
  <si>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</si>
  <si>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</si>
  <si>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</si>
  <si>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</si>
  <si>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</si>
  <si>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</si>
  <si>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</si>
  <si>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</si>
  <si>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</si>
  <si>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</si>
  <si>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</si>
  <si>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</si>
  <si>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</si>
  <si>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</si>
  <si>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</si>
  <si>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</si>
  <si>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</si>
  <si>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</si>
  <si>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</si>
  <si>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</si>
  <si>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</si>
  <si>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</si>
  <si>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</si>
  <si>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</si>
  <si>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</si>
  <si>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</si>
  <si>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</si>
  <si>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</si>
  <si>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</si>
  <si>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</si>
  <si>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</si>
  <si>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</si>
  <si>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</si>
  <si>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</si>
  <si>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</si>
  <si>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</si>
  <si>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</si>
  <si>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</si>
  <si>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</si>
  <si>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</si>
  <si>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</si>
  <si>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</si>
  <si>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</si>
  <si>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</si>
  <si>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</si>
  <si>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</si>
  <si>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</si>
  <si>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</si>
  <si>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</si>
  <si>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</si>
  <si>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</si>
  <si>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</si>
  <si>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</si>
  <si>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</si>
  <si>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</si>
  <si>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</si>
  <si>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</si>
  <si>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</si>
  <si>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</si>
  <si>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</si>
  <si>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</si>
  <si>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</si>
  <si>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</si>
  <si>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</si>
  <si>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</si>
  <si>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</si>
  <si>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</si>
  <si>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</si>
  <si>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</si>
  <si>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</si>
  <si>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</si>
  <si>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</si>
  <si>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</si>
  <si>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</si>
  <si>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</si>
  <si>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</si>
  <si>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</si>
  <si>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</si>
  <si>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</si>
  <si>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</si>
  <si>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</si>
  <si>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</si>
  <si>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</si>
  <si>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</si>
  <si>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</si>
  <si>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</si>
  <si>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</si>
  <si>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</si>
  <si>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</si>
  <si>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</si>
  <si>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</si>
  <si>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</si>
  <si>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</si>
  <si>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</si>
  <si>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</si>
  <si>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</si>
  <si>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</si>
  <si>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</si>
  <si>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</si>
  <si>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</si>
  <si>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</si>
  <si>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</si>
  <si>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</si>
  <si>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</si>
  <si>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</si>
  <si>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</si>
  <si>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</si>
  <si>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</si>
  <si>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</si>
  <si>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</si>
  <si>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</si>
  <si>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</si>
  <si>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</si>
  <si>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</si>
  <si>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</si>
  <si>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</si>
  <si>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</si>
  <si>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</si>
  <si>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</si>
  <si>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</si>
  <si>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</si>
  <si>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</si>
  <si>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</si>
  <si>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</si>
  <si>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</si>
  <si>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</si>
  <si>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</si>
  <si>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</si>
  <si>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</si>
  <si>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</si>
  <si>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</si>
  <si>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</si>
  <si>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</si>
  <si>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</si>
  <si>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</si>
  <si>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</si>
  <si>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</si>
  <si>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</si>
  <si>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</si>
  <si>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</si>
  <si>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</si>
  <si>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</si>
  <si>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</si>
  <si>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</si>
  <si>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</si>
  <si>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</si>
  <si>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</si>
  <si>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</si>
  <si>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</si>
  <si>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</si>
  <si>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</si>
  <si>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</si>
  <si>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</si>
  <si>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</si>
  <si>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</si>
  <si>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</si>
  <si>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</si>
  <si>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</si>
  <si>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</si>
  <si>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</si>
  <si>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</si>
  <si>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</si>
  <si>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</si>
  <si>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</si>
  <si>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</si>
  <si>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</si>
  <si>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</si>
  <si>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</si>
  <si>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</si>
  <si>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</si>
  <si>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</si>
  <si>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</si>
  <si>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</si>
  <si>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</si>
  <si>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</si>
  <si>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</si>
  <si>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</si>
  <si>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</si>
  <si>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</si>
  <si>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</si>
  <si>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</si>
  <si>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</si>
  <si>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</si>
  <si>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</si>
  <si>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</si>
  <si>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</si>
  <si>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</si>
  <si>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</si>
  <si>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</si>
  <si>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</si>
  <si>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</si>
  <si>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</si>
  <si>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</si>
  <si>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</si>
  <si>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</si>
  <si>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</si>
  <si>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</si>
  <si>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</si>
  <si>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</si>
  <si>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</si>
  <si>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</si>
  <si>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</si>
  <si>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</si>
  <si>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</si>
  <si>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</si>
  <si>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</si>
  <si>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</si>
  <si>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</si>
  <si>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</si>
  <si>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</si>
  <si>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</si>
  <si>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</si>
  <si>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</si>
  <si>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</si>
  <si>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</si>
  <si>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</si>
  <si>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</si>
  <si>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</si>
  <si>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</si>
  <si>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</si>
  <si>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</si>
  <si>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</si>
  <si>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</si>
  <si>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</si>
  <si>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</si>
  <si>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</si>
  <si>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</si>
  <si>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</si>
  <si>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</si>
  <si>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</si>
  <si>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</si>
  <si>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</si>
  <si>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</si>
  <si>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</si>
  <si>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</si>
  <si>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</si>
  <si>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</si>
  <si>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</si>
  <si>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</si>
  <si>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</si>
  <si>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</si>
  <si>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</si>
  <si>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</si>
  <si>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</si>
  <si>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</si>
  <si>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</si>
  <si>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</si>
  <si>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</si>
  <si>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</si>
  <si>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</si>
  <si>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</si>
  <si>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</si>
  <si>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</si>
  <si>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</si>
  <si>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</si>
  <si>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</si>
  <si>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</si>
  <si>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</si>
  <si>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</si>
  <si>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</si>
  <si>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</si>
  <si>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</si>
  <si>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</si>
  <si>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</si>
  <si>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</si>
  <si>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</si>
  <si>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</si>
  <si>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</si>
  <si>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</si>
  <si>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</si>
  <si>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</si>
  <si>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</si>
  <si>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</si>
  <si>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</si>
  <si>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</si>
  <si>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</si>
  <si>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</si>
  <si>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</si>
  <si>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</si>
  <si>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</si>
  <si>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</si>
  <si>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</si>
  <si>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</si>
  <si>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</si>
  <si>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</si>
  <si>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</si>
  <si>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</si>
  <si>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</si>
  <si>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</si>
  <si>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</si>
  <si>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</si>
  <si>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</si>
  <si>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</si>
  <si>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</si>
  <si>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</si>
  <si>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</si>
  <si>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</si>
  <si>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</si>
  <si>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</si>
  <si>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</si>
  <si>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</si>
  <si>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</si>
  <si>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</si>
  <si>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</si>
  <si>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</si>
  <si>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</si>
  <si>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</si>
  <si>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</si>
  <si>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</si>
  <si>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</si>
  <si>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</si>
  <si>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</si>
  <si>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</si>
  <si>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</si>
  <si>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</si>
  <si>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</si>
  <si>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</si>
  <si>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</si>
  <si>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</si>
  <si>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</si>
  <si>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</si>
  <si>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</si>
  <si>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</si>
  <si>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</si>
  <si>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</si>
  <si>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</si>
  <si>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</si>
  <si>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</si>
  <si>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</si>
  <si>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</si>
  <si>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</si>
  <si>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</si>
  <si>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</si>
  <si>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</si>
  <si>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</si>
  <si>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</si>
  <si>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</si>
  <si>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</si>
  <si>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</si>
  <si>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</si>
  <si>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</si>
  <si>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</si>
  <si>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</si>
  <si>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</si>
  <si>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</si>
  <si>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</si>
  <si>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</si>
  <si>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</si>
  <si>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</si>
  <si>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</si>
  <si>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</si>
  <si>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</si>
  <si>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</si>
  <si>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</si>
  <si>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</si>
  <si>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</si>
  <si>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</si>
  <si>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</si>
  <si>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</si>
  <si>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</si>
  <si>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</si>
  <si>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</si>
  <si>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</si>
  <si>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</si>
  <si>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</si>
  <si>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</si>
  <si>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</si>
  <si>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</si>
  <si>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</si>
  <si>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</si>
  <si>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</si>
  <si>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</si>
  <si>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</si>
  <si>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</si>
  <si>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</si>
  <si>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</si>
  <si>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</si>
  <si>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</si>
  <si>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</si>
  <si>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</si>
  <si>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</si>
  <si>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</si>
  <si>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</si>
  <si>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</si>
  <si>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</si>
  <si>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</si>
  <si>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</si>
  <si>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</si>
  <si>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</si>
  <si>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</si>
  <si>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</si>
  <si>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</si>
  <si>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</si>
  <si>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</si>
  <si>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</si>
  <si>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</si>
  <si>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</si>
  <si>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</si>
  <si>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</si>
  <si>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</si>
  <si>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</si>
  <si>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</si>
  <si>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</si>
  <si>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</si>
  <si>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</si>
  <si>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</si>
  <si>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</si>
  <si>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</si>
  <si>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</si>
  <si>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</si>
  <si>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</si>
  <si>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</si>
  <si>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</si>
  <si>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</si>
  <si>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</si>
  <si>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</si>
  <si>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</si>
  <si>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</si>
  <si>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</si>
  <si>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</si>
  <si>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</si>
  <si>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</si>
  <si>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</si>
  <si>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</si>
  <si>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</si>
  <si>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</si>
  <si>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</si>
  <si>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</si>
  <si>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</si>
  <si>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</si>
  <si>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</si>
  <si>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</si>
  <si>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</si>
  <si>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</si>
  <si>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</si>
  <si>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</si>
  <si>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</si>
  <si>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</si>
  <si>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</si>
  <si>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</si>
  <si>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</si>
  <si>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</si>
  <si>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</si>
  <si>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</si>
  <si>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</si>
  <si>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</si>
  <si>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</si>
  <si>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</si>
  <si>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</si>
  <si>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</si>
  <si>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</si>
  <si>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</si>
  <si>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</si>
  <si>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</si>
  <si>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</si>
  <si>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</si>
  <si>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</si>
  <si>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</si>
  <si>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</si>
  <si>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</si>
  <si>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</si>
  <si>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</si>
  <si>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</si>
  <si>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</si>
  <si>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</si>
  <si>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</si>
  <si>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</si>
  <si>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</si>
  <si>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</si>
  <si>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</si>
  <si>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</si>
  <si>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</si>
  <si>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</si>
  <si>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</si>
  <si>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</si>
  <si>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</si>
  <si>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</si>
  <si>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</si>
  <si>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</si>
  <si>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</si>
  <si>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</si>
  <si>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</si>
  <si>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</si>
  <si>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</si>
  <si>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</si>
  <si>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</si>
  <si>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</si>
  <si>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</si>
  <si>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</si>
  <si>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</si>
  <si>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</si>
  <si>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</si>
  <si>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</si>
  <si>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</si>
  <si>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</si>
  <si>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</si>
  <si>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</si>
  <si>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</si>
  <si>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</si>
  <si>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</si>
  <si>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</si>
  <si>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</si>
  <si>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</si>
  <si>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</si>
  <si>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</si>
  <si>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</si>
  <si>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</si>
  <si>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</si>
  <si>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</si>
  <si>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</si>
  <si>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</si>
  <si>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</si>
  <si>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</si>
  <si>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</si>
  <si>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</si>
  <si>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</si>
  <si>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</si>
  <si>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</si>
  <si>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</si>
  <si>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</si>
  <si>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</si>
  <si>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</si>
  <si>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</si>
  <si>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</si>
  <si>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</si>
  <si>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</si>
  <si>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</si>
  <si>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</si>
  <si>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</si>
  <si>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</si>
  <si>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</si>
  <si>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</si>
  <si>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</si>
  <si>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</si>
  <si>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</si>
  <si>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</si>
  <si>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</si>
  <si>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</si>
  <si>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</si>
  <si>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</si>
  <si>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</si>
  <si>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</si>
  <si>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</si>
  <si>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</si>
  <si>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</si>
  <si>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</si>
  <si>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</si>
  <si>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</si>
  <si>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</si>
  <si>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</si>
  <si>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</si>
  <si>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</si>
  <si>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</si>
  <si>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</si>
  <si>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</si>
  <si>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</si>
  <si>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</si>
  <si>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</si>
  <si>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</si>
  <si>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</si>
  <si>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</si>
  <si>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</si>
  <si>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</si>
  <si>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</si>
  <si>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</si>
  <si>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</si>
  <si>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</si>
  <si>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</si>
  <si>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</si>
  <si>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</si>
  <si>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</si>
  <si>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</si>
  <si>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</si>
  <si>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</si>
  <si>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</si>
  <si>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</si>
  <si>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</si>
  <si>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</si>
  <si>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</si>
  <si>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</si>
  <si>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</si>
  <si>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</si>
  <si>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</si>
  <si>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</si>
  <si>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</si>
  <si>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</si>
  <si>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</si>
  <si>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</si>
  <si>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</si>
  <si>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</si>
  <si>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</si>
  <si>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</si>
  <si>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</si>
  <si>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</si>
  <si>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</si>
  <si>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</si>
  <si>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</si>
  <si>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</si>
  <si>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</si>
  <si>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</si>
  <si>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</si>
  <si>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</si>
  <si>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</si>
  <si>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</si>
  <si>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</si>
  <si>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</si>
  <si>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</si>
  <si>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</si>
  <si>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</si>
  <si>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</si>
  <si>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</si>
  <si>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</si>
  <si>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</si>
  <si>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</si>
  <si>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</si>
  <si>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</si>
  <si>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</si>
  <si>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</si>
  <si>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</si>
  <si>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</si>
  <si>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</si>
  <si>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</si>
  <si>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</si>
  <si>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</si>
  <si>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</si>
  <si>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</si>
  <si>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</si>
  <si>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</si>
  <si>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</si>
  <si>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</si>
  <si>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</si>
  <si>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</si>
  <si>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</si>
  <si>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</si>
  <si>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</si>
  <si>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</si>
  <si>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</si>
  <si>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</si>
  <si>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</si>
  <si>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</si>
  <si>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</si>
  <si>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</si>
  <si>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</si>
  <si>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</si>
  <si>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</si>
  <si>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</si>
  <si>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</si>
  <si>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</si>
  <si>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</si>
  <si>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</si>
  <si>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</si>
  <si>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</si>
  <si>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</si>
  <si>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</si>
  <si>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</si>
  <si>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</si>
  <si>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</si>
  <si>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</si>
  <si>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</si>
  <si>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</si>
  <si>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</si>
  <si>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</si>
  <si>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</si>
  <si>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</si>
  <si>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</si>
  <si>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</si>
  <si>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</si>
  <si>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</si>
  <si>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</si>
  <si>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</si>
  <si>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</si>
  <si>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</si>
  <si>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</si>
  <si>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</si>
  <si>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</si>
  <si>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</si>
  <si>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</si>
  <si>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</si>
  <si>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</si>
  <si>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</si>
  <si>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</si>
  <si>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</si>
  <si>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</si>
  <si>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</si>
  <si>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</si>
  <si>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</si>
  <si>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</si>
  <si>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</si>
  <si>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</si>
  <si>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</si>
  <si>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</si>
  <si>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</si>
  <si>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</si>
  <si>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</si>
  <si>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</si>
  <si>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</si>
  <si>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</si>
  <si>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</si>
  <si>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</si>
  <si>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</si>
  <si>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</si>
  <si>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</si>
  <si>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</si>
  <si>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</si>
  <si>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</si>
  <si>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</si>
  <si>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</si>
  <si>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</si>
  <si>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</si>
  <si>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</si>
  <si>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</si>
  <si>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</si>
  <si>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</si>
  <si>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</si>
  <si>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</si>
  <si>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</si>
  <si>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</si>
  <si>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</si>
  <si>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</si>
  <si>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</si>
  <si>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</si>
  <si>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</si>
  <si>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</si>
  <si>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</si>
  <si>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</si>
  <si>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</si>
  <si>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</si>
  <si>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</si>
  <si>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</si>
  <si>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</si>
  <si>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</si>
  <si>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</si>
  <si>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</si>
  <si>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</si>
  <si>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</si>
  <si>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</si>
  <si>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</si>
  <si>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</si>
  <si>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</si>
  <si>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</si>
  <si>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</si>
  <si>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</si>
  <si>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</si>
  <si>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</si>
  <si>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</si>
  <si>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</si>
  <si>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</si>
  <si>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</si>
  <si>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</si>
  <si>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</si>
  <si>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</si>
  <si>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</si>
  <si>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</si>
  <si>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</si>
  <si>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</si>
  <si>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</si>
  <si>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</si>
  <si>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</si>
  <si>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</si>
  <si>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</si>
  <si>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</si>
  <si>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</si>
  <si>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</si>
  <si>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</si>
  <si>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</si>
  <si>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</si>
  <si>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</si>
  <si>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</si>
  <si>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</si>
  <si>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</si>
  <si>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</si>
  <si>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</si>
  <si>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</si>
  <si>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</si>
  <si>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</si>
  <si>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</si>
  <si>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</si>
  <si>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</si>
  <si>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</si>
  <si>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</si>
  <si>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</si>
  <si>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</si>
  <si>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</si>
  <si>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</si>
  <si>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</si>
  <si>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</si>
  <si>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</si>
  <si>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</si>
  <si>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</si>
  <si>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</si>
  <si>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</si>
  <si>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</si>
  <si>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</si>
  <si>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</si>
  <si>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</si>
  <si>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</si>
  <si>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</si>
  <si>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</si>
  <si>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</si>
  <si>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</si>
  <si>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</si>
  <si>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</si>
  <si>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</si>
  <si>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</si>
  <si>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</si>
  <si>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</si>
  <si>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</si>
  <si>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</si>
  <si>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</si>
  <si>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</si>
  <si>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</si>
  <si>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</si>
  <si>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</si>
  <si>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</si>
  <si>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</si>
  <si>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</si>
  <si>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</si>
  <si>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</si>
  <si>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</si>
  <si>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</si>
  <si>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</si>
  <si>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</si>
  <si>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</si>
  <si>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</si>
  <si>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</si>
  <si>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</si>
  <si>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</si>
  <si>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</si>
  <si>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</si>
  <si>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</si>
  <si>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</si>
  <si>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</si>
  <si>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</si>
  <si>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</si>
  <si>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</si>
  <si>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</si>
  <si>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</si>
  <si>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</si>
  <si>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</si>
  <si>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</si>
  <si>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</si>
  <si>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</si>
  <si>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</si>
  <si>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</si>
  <si>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</si>
  <si>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</si>
  <si>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</si>
  <si>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</si>
  <si>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</si>
  <si>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</si>
  <si>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</si>
  <si>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</si>
  <si>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</si>
  <si>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</si>
  <si>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</si>
  <si>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</si>
  <si>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</si>
  <si>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</si>
  <si>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</si>
  <si>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</si>
  <si>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</si>
  <si>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</si>
  <si>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</si>
  <si>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</si>
  <si>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</si>
  <si>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</si>
  <si>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</si>
  <si>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</si>
  <si>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</si>
  <si>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</si>
  <si>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</si>
  <si>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</si>
  <si>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</si>
  <si>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</si>
  <si>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</si>
  <si>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</si>
  <si>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</si>
  <si>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</si>
  <si>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</si>
  <si>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</si>
  <si>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</si>
  <si>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</si>
  <si>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</si>
  <si>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</si>
  <si>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</si>
  <si>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</si>
  <si>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</si>
  <si>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</si>
  <si>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</si>
  <si>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</si>
  <si>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</si>
  <si>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</si>
  <si>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</si>
  <si>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</si>
  <si>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</si>
  <si>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</si>
  <si>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</si>
  <si>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</si>
  <si>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</si>
  <si>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</si>
  <si>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</si>
  <si>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</si>
  <si>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</si>
  <si>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</si>
  <si>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</si>
  <si>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</si>
  <si>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</si>
  <si>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</si>
  <si>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</si>
  <si>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</si>
  <si>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</si>
  <si>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</si>
  <si>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</si>
  <si>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</si>
  <si>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</si>
  <si>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</si>
  <si>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</si>
  <si>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</si>
  <si>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</si>
  <si>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</si>
  <si>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</si>
  <si>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</si>
  <si>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</si>
  <si>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</si>
  <si>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</si>
  <si>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</si>
  <si>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</si>
  <si>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</si>
  <si>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</si>
  <si>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</si>
  <si>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</si>
  <si>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</si>
  <si>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</si>
  <si>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</si>
  <si>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</si>
  <si>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</si>
  <si>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</si>
  <si>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</si>
  <si>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</si>
  <si>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</si>
  <si>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</si>
  <si>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</si>
  <si>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</si>
  <si>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</si>
  <si>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</si>
  <si>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</si>
  <si>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</si>
  <si>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</si>
  <si>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</si>
  <si>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</si>
  <si>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</si>
  <si>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</si>
  <si>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</si>
  <si>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</si>
  <si>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</si>
  <si>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</si>
  <si>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</si>
  <si>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</si>
  <si>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</si>
  <si>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</si>
  <si>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</si>
  <si>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</si>
  <si>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</si>
  <si>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</si>
  <si>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</si>
  <si>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</si>
  <si>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</si>
  <si>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</si>
  <si>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</si>
  <si>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</si>
  <si>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</si>
  <si>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</si>
  <si>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</si>
  <si>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</si>
  <si>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</si>
  <si>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</si>
  <si>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</si>
  <si>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</si>
  <si>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</si>
  <si>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</si>
  <si>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</si>
  <si>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</si>
  <si>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</si>
  <si>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</si>
  <si>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</si>
  <si>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</si>
  <si>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</si>
  <si>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</si>
  <si>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</si>
  <si>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</si>
  <si>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</si>
  <si>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</si>
  <si>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</si>
  <si>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</si>
  <si>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</si>
  <si>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</si>
  <si>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</si>
  <si>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</si>
  <si>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</si>
  <si>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</si>
  <si>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</si>
  <si>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</si>
  <si>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</si>
  <si>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</si>
  <si>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</si>
  <si>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</si>
  <si>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</si>
  <si>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</si>
  <si>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</si>
  <si>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</si>
  <si>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</si>
  <si>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</si>
  <si>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</si>
  <si>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</si>
  <si>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</si>
  <si>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</si>
  <si>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</si>
  <si>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</si>
  <si>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</si>
  <si>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</si>
  <si>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</si>
  <si>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</si>
  <si>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</si>
  <si>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</si>
  <si>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</si>
  <si>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</si>
  <si>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</si>
  <si>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</si>
  <si>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</si>
  <si>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</si>
  <si>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</si>
  <si>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</si>
  <si>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</si>
  <si>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</si>
  <si>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</si>
  <si>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</si>
  <si>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</si>
  <si>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</si>
  <si>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</si>
  <si>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</si>
  <si>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</si>
  <si>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</si>
  <si>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</si>
  <si>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</si>
  <si>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</si>
  <si>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</si>
  <si>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</si>
  <si>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</si>
  <si>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</si>
  <si>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</si>
  <si>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</si>
  <si>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</si>
  <si>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</si>
  <si>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</si>
  <si>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</si>
  <si>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</si>
  <si>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</si>
  <si>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</si>
  <si>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</si>
  <si>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</si>
  <si>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</si>
  <si>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</si>
  <si>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</si>
  <si>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</si>
  <si>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</si>
  <si>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</si>
  <si>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</si>
  <si>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</si>
  <si>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</si>
  <si>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</si>
  <si>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</si>
  <si>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</si>
  <si>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</si>
  <si>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</si>
  <si>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</si>
  <si>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</si>
  <si>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</si>
  <si>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</si>
  <si>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</si>
  <si>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</si>
  <si>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</si>
  <si>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</si>
  <si>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</si>
  <si>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</si>
  <si>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</si>
  <si>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</si>
  <si>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</si>
  <si>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</si>
  <si>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</si>
  <si>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</si>
  <si>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</si>
  <si>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</si>
  <si>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</si>
  <si>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</si>
  <si>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</si>
  <si>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</si>
  <si>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</si>
  <si>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</si>
  <si>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</si>
  <si>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</si>
  <si>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</si>
  <si>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</si>
  <si>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</si>
  <si>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</si>
  <si>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</si>
  <si>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</si>
  <si>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</si>
  <si>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</si>
  <si>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</si>
  <si>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</si>
  <si>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</si>
  <si>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</si>
  <si>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</si>
  <si>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</si>
  <si>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</si>
  <si>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</si>
  <si>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</si>
  <si>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</si>
  <si>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</si>
  <si>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</si>
  <si>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</si>
  <si>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</si>
  <si>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</si>
  <si>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</si>
  <si>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</si>
  <si>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</si>
  <si>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</si>
  <si>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</si>
  <si>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</si>
  <si>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</si>
  <si>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</si>
  <si>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</si>
  <si>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</si>
  <si>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</si>
  <si>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</si>
  <si>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</si>
  <si>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</si>
  <si>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</si>
  <si>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</si>
  <si>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</si>
  <si>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</si>
  <si>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</si>
  <si>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</si>
  <si>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</si>
  <si>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</si>
  <si>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</si>
  <si>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</si>
  <si>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</si>
  <si>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</si>
  <si>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</si>
  <si>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</si>
  <si>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</si>
  <si>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</si>
  <si>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</si>
  <si>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</si>
  <si>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</si>
  <si>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</si>
  <si>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</si>
  <si>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</si>
  <si>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</si>
  <si>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</si>
  <si>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</si>
  <si>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</si>
  <si>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</si>
  <si>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</si>
  <si>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</si>
  <si>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</si>
  <si>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</si>
  <si>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</si>
  <si>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</si>
  <si>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</si>
  <si>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</si>
  <si>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</si>
  <si>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</si>
  <si>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</si>
  <si>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</si>
  <si>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</si>
  <si>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</si>
  <si>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</si>
  <si>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</si>
  <si>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</si>
  <si>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</si>
  <si>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</si>
  <si>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</si>
  <si>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</si>
  <si>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</si>
  <si>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</si>
  <si>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</si>
  <si>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</si>
  <si>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</si>
  <si>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</si>
  <si>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</si>
  <si>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</si>
  <si>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</si>
  <si>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</si>
  <si>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</si>
  <si>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</si>
  <si>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</si>
  <si>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</si>
  <si>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</si>
  <si>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</si>
  <si>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</si>
  <si>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</si>
  <si>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</si>
  <si>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</si>
  <si>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</si>
  <si>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</si>
  <si>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</si>
  <si>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</si>
  <si>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</si>
  <si>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</si>
  <si>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</si>
  <si>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</si>
  <si>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</si>
  <si>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</si>
  <si>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</si>
  <si>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</si>
  <si>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</si>
  <si>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</si>
  <si>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</si>
  <si>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</si>
  <si>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</si>
  <si>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</si>
  <si>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</si>
  <si>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</si>
  <si>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</si>
  <si>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</si>
  <si>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</si>
  <si>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</si>
  <si>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</si>
  <si>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</si>
  <si>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</si>
  <si>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</si>
  <si>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</si>
  <si>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</si>
  <si>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</si>
  <si>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</si>
  <si>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</si>
  <si>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</si>
  <si>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</si>
  <si>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</si>
  <si>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</si>
  <si>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</si>
  <si>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</si>
  <si>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</si>
  <si>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</si>
  <si>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</si>
  <si>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</si>
  <si>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</si>
  <si>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</si>
  <si>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</si>
  <si>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</si>
  <si>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</si>
  <si>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</si>
  <si>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</si>
  <si>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</si>
  <si>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</si>
  <si>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</si>
  <si>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</si>
  <si>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</si>
  <si>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</si>
  <si>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</si>
  <si>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</si>
  <si>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</si>
  <si>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</si>
  <si>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</si>
  <si>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</si>
  <si>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</si>
  <si>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</si>
  <si>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</si>
  <si>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</si>
  <si>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</si>
  <si>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</si>
  <si>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</si>
  <si>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</si>
  <si>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</si>
  <si>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</si>
  <si>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</si>
  <si>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</si>
  <si>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</si>
  <si>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</si>
  <si>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</si>
  <si>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</si>
  <si>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</si>
  <si>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</si>
  <si>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</si>
  <si>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</si>
  <si>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</si>
  <si>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</si>
  <si>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</si>
  <si>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</si>
  <si>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</si>
  <si>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</si>
  <si>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</si>
  <si>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</si>
  <si>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</si>
  <si>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</si>
  <si>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</si>
  <si>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</si>
  <si>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</si>
  <si>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</si>
  <si>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</si>
  <si>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</si>
  <si>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</si>
  <si>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</si>
  <si>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</si>
  <si>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</si>
  <si>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</si>
  <si>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</si>
  <si>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</si>
  <si>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</si>
  <si>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</si>
  <si>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</si>
  <si>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</si>
  <si>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</si>
  <si>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</si>
  <si>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</si>
  <si>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</si>
  <si>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</si>
  <si>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</si>
  <si>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</si>
  <si>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</si>
  <si>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</si>
  <si>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</si>
  <si>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</si>
  <si>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</si>
  <si>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</si>
  <si>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</si>
  <si>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</si>
  <si>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</si>
  <si>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</si>
  <si>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</si>
  <si>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</si>
  <si>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</si>
  <si>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</si>
  <si>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</si>
  <si>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</si>
  <si>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</si>
  <si>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</si>
  <si>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</si>
  <si>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</si>
  <si>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</si>
  <si>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</si>
  <si>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</si>
  <si>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</si>
  <si>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</si>
  <si>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</si>
  <si>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</si>
  <si>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</si>
  <si>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</si>
  <si>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</si>
  <si>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</si>
  <si>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</si>
  <si>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</si>
  <si>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</si>
  <si>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</si>
  <si>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</si>
  <si>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</si>
  <si>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</si>
  <si>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</si>
  <si>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</si>
  <si>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</si>
  <si>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</si>
  <si>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</si>
  <si>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</si>
  <si>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</si>
  <si>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</si>
  <si>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</si>
  <si>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</si>
  <si>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</si>
  <si>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</si>
  <si>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</si>
  <si>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</si>
  <si>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</si>
  <si>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</si>
  <si>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</si>
  <si>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</si>
  <si>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</si>
  <si>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</si>
  <si>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</si>
  <si>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</si>
  <si>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</si>
  <si>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</si>
  <si>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</si>
  <si>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</si>
  <si>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</si>
  <si>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</si>
  <si>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</si>
  <si>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</si>
  <si>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</si>
  <si>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</si>
  <si>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</si>
  <si>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</si>
  <si>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</si>
  <si>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</si>
  <si>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</si>
  <si>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</si>
  <si>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</si>
  <si>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</si>
  <si>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</si>
  <si>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</si>
  <si>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</si>
  <si>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</si>
  <si>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</si>
  <si>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</si>
  <si>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</si>
  <si>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</si>
  <si>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</si>
  <si>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</si>
  <si>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</si>
  <si>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</si>
  <si>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</si>
  <si>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</si>
  <si>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</si>
  <si>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</si>
  <si>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</si>
  <si>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</si>
  <si>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</si>
  <si>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</si>
  <si>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</si>
  <si>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</si>
  <si>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</si>
  <si>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</si>
  <si>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</si>
  <si>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</si>
  <si>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</si>
  <si>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</si>
  <si>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</si>
  <si>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</si>
  <si>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</si>
  <si>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</si>
  <si>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</si>
  <si>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</si>
  <si>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</si>
  <si>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</si>
  <si>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</si>
  <si>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</si>
  <si>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</si>
  <si>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</si>
  <si>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</si>
  <si>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</si>
  <si>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</si>
  <si>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</si>
  <si>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</si>
  <si>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</si>
  <si>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</si>
  <si>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</si>
  <si>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</si>
  <si>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</si>
  <si>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</si>
  <si>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</si>
  <si>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</si>
  <si>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</si>
  <si>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</si>
  <si>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</si>
  <si>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</si>
  <si>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</si>
  <si>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</si>
  <si>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</si>
  <si>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</si>
  <si>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</si>
  <si>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</si>
  <si>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</si>
  <si>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</si>
  <si>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</si>
  <si>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</si>
  <si>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</si>
  <si>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</si>
  <si>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</si>
  <si>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</si>
  <si>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</si>
  <si>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</si>
  <si>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</si>
  <si>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</si>
  <si>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</si>
  <si>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</si>
  <si>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</si>
  <si>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</si>
  <si>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</si>
  <si>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</si>
  <si>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</si>
  <si>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</si>
  <si>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</si>
  <si>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</si>
  <si>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</si>
  <si>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</si>
  <si>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</si>
  <si>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</si>
  <si>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</si>
  <si>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</si>
  <si>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</si>
  <si>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</si>
  <si>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</si>
  <si>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</si>
  <si>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</si>
  <si>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</si>
  <si>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</si>
  <si>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</si>
  <si>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</si>
  <si>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</si>
  <si>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</si>
  <si>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</si>
  <si>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</si>
  <si>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</si>
  <si>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</si>
  <si>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</si>
  <si>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</si>
  <si>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</si>
  <si>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</si>
  <si>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</si>
  <si>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</si>
  <si>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</si>
  <si>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</si>
  <si>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</si>
  <si>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</si>
  <si>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</si>
  <si>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</si>
  <si>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</si>
  <si>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</si>
  <si>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</si>
  <si>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</si>
  <si>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</si>
  <si>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</si>
  <si>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</si>
  <si>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</si>
  <si>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</si>
  <si>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</si>
  <si>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</si>
  <si>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</si>
  <si>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</si>
  <si>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</si>
  <si>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</si>
  <si>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</si>
  <si>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</si>
  <si>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</si>
  <si>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</si>
  <si>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</si>
  <si>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</si>
  <si>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</si>
  <si>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</si>
  <si>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</si>
  <si>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</si>
  <si>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</si>
  <si>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</si>
  <si>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</si>
  <si>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</si>
  <si>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</si>
  <si>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</si>
  <si>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</si>
  <si>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</si>
  <si>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</si>
  <si>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</si>
  <si>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</si>
  <si>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</si>
  <si>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</si>
  <si>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</si>
  <si>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</si>
  <si>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</si>
  <si>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</si>
  <si>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</si>
  <si>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</si>
  <si>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</si>
  <si>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</si>
  <si>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</si>
  <si>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</si>
  <si>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</si>
  <si>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</si>
  <si>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</si>
  <si>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</si>
  <si>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</si>
  <si>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</si>
  <si>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</si>
  <si>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</si>
  <si>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</si>
  <si>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</si>
  <si>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</si>
  <si>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</si>
  <si>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</si>
  <si>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</si>
  <si>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</si>
  <si>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</si>
  <si>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</si>
  <si>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</si>
  <si>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</si>
  <si>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</si>
  <si>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</si>
  <si>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</si>
  <si>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</si>
  <si>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</si>
  <si>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</si>
  <si>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</si>
  <si>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</si>
  <si>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</si>
  <si>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</si>
  <si>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</si>
  <si>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</si>
  <si>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</si>
  <si>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</si>
  <si>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</si>
  <si>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</si>
  <si>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</si>
  <si>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</si>
  <si>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</si>
  <si>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</si>
  <si>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</si>
  <si>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</si>
  <si>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</si>
  <si>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</si>
  <si>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</si>
  <si>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</si>
  <si>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</si>
  <si>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</si>
  <si>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</si>
  <si>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</si>
  <si>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</si>
  <si>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</si>
  <si>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</si>
  <si>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</si>
  <si>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</si>
  <si>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</si>
  <si>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</si>
  <si>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</si>
  <si>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</si>
  <si>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</si>
  <si>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</si>
  <si>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</si>
  <si>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</si>
  <si>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</si>
  <si>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</si>
  <si>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</si>
  <si>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</si>
  <si>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</si>
  <si>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</si>
  <si>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</si>
  <si>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</si>
  <si>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</si>
  <si>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</si>
  <si>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</si>
  <si>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</si>
  <si>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</si>
  <si>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</si>
  <si>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</si>
  <si>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</si>
  <si>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</si>
  <si>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</si>
  <si>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</si>
  <si>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</si>
  <si>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</si>
  <si>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</si>
  <si>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</si>
  <si>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</si>
  <si>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</si>
  <si>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</si>
  <si>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</si>
  <si>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</si>
  <si>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</si>
  <si>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</si>
  <si>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</si>
  <si>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</si>
  <si>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</si>
  <si>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</si>
  <si>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</si>
  <si>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</si>
  <si>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</si>
  <si>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</si>
  <si>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</si>
  <si>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</si>
  <si>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</si>
  <si>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</si>
  <si>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</si>
  <si>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</si>
  <si>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</si>
  <si>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</si>
  <si>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</si>
  <si>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</si>
  <si>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</si>
  <si>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</si>
  <si>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</si>
  <si>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</si>
  <si>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</si>
  <si>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</si>
  <si>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</si>
  <si>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</si>
  <si>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</si>
  <si>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</si>
  <si>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</si>
  <si>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</si>
  <si>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</si>
  <si>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</si>
  <si>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</si>
  <si>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</si>
  <si>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</si>
  <si>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</si>
  <si>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</si>
  <si>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</si>
  <si>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</si>
  <si>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</si>
  <si>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</si>
  <si>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</si>
  <si>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</si>
  <si>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</si>
  <si>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</si>
  <si>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</si>
  <si>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</si>
  <si>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</si>
  <si>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</si>
  <si>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</si>
  <si>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</si>
  <si>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</si>
  <si>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</si>
  <si>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</si>
  <si>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</si>
  <si>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</si>
  <si>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</si>
  <si>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</si>
  <si>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</si>
  <si>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</si>
  <si>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</si>
  <si>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</si>
  <si>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</si>
  <si>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</si>
  <si>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</si>
  <si>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</si>
  <si>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</si>
  <si>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</si>
  <si>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</si>
  <si>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</si>
  <si>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</si>
  <si>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</si>
  <si>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</si>
  <si>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</si>
  <si>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</si>
  <si>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</si>
  <si>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</si>
  <si>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</si>
  <si>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</si>
  <si>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</si>
  <si>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</si>
  <si>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</si>
  <si>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</si>
  <si>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</si>
  <si>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</si>
  <si>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</si>
  <si>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</si>
  <si>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</si>
  <si>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</si>
  <si>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</si>
  <si>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</si>
  <si>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</si>
  <si>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</si>
  <si>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</si>
  <si>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</si>
  <si>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</si>
  <si>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</si>
  <si>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</si>
  <si>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</si>
  <si>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</si>
  <si>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</si>
  <si>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</si>
  <si>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</si>
  <si>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</si>
  <si>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</si>
  <si>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</si>
  <si>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</si>
  <si>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</si>
  <si>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</si>
  <si>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</si>
  <si>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</si>
  <si>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</si>
  <si>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</si>
  <si>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</si>
  <si>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</si>
  <si>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</si>
  <si>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</si>
  <si>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</si>
  <si>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</si>
  <si>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</si>
  <si>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</si>
  <si>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</si>
  <si>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</si>
  <si>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</si>
  <si>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</si>
  <si>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</si>
  <si>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</si>
  <si>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</si>
  <si>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</si>
  <si>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</si>
  <si>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</si>
  <si>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</si>
  <si>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</si>
  <si>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</si>
  <si>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</si>
  <si>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</si>
  <si>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</si>
  <si>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</si>
  <si>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</si>
  <si>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</si>
  <si>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</si>
  <si>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</si>
  <si>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</si>
  <si>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</si>
  <si>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</si>
  <si>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</si>
  <si>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</si>
  <si>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</si>
  <si>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</si>
  <si>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</si>
  <si>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</si>
  <si>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</si>
  <si>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</si>
  <si>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</si>
  <si>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</si>
  <si>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</si>
  <si>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</si>
  <si>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</si>
  <si>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</si>
  <si>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</si>
  <si>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</si>
  <si>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</si>
  <si>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</si>
  <si>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</si>
  <si>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</si>
  <si>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</si>
  <si>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</si>
  <si>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</si>
  <si>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</si>
  <si>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</si>
  <si>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</si>
  <si>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</si>
  <si>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</si>
  <si>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</si>
  <si>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</si>
  <si>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</si>
  <si>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</si>
  <si>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</si>
  <si>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</si>
  <si>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</si>
  <si>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</si>
  <si>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</si>
  <si>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</si>
  <si>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</si>
  <si>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</si>
  <si>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</si>
  <si>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</si>
  <si>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</si>
  <si>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</si>
  <si>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</si>
  <si>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</si>
  <si>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</si>
  <si>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</si>
  <si>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</si>
  <si>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</si>
  <si>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</si>
  <si>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</si>
  <si>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</si>
  <si>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</si>
  <si>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</si>
  <si>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</si>
  <si>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</si>
  <si>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</si>
  <si>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</si>
  <si>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</si>
  <si>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</si>
  <si>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</si>
  <si>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</si>
  <si>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</si>
  <si>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</si>
  <si>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</si>
  <si>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</si>
  <si>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</si>
  <si>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</si>
  <si>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</si>
  <si>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</si>
  <si>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</si>
  <si>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</si>
  <si>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</si>
  <si>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</si>
  <si>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</si>
  <si>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</si>
  <si>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</si>
  <si>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</si>
  <si>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</si>
  <si>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</si>
  <si>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</si>
  <si>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</si>
  <si>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</si>
  <si>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</si>
  <si>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</si>
  <si>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</si>
  <si>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</si>
  <si>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</si>
  <si>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</si>
  <si>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</si>
  <si>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</si>
  <si>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</si>
  <si>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</si>
  <si>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</si>
  <si>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</si>
  <si>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</si>
  <si>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</si>
  <si>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</si>
  <si>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</si>
  <si>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</si>
  <si>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</si>
  <si>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</si>
  <si>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</si>
  <si>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</si>
  <si>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</si>
  <si>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</si>
  <si>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</si>
  <si>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</si>
  <si>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</si>
  <si>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</si>
  <si>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</si>
  <si>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</si>
  <si>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</si>
  <si>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</si>
  <si>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</si>
  <si>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</si>
  <si>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</si>
  <si>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</si>
  <si>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</si>
  <si>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</si>
  <si>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</si>
  <si>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</si>
  <si>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</si>
  <si>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</si>
  <si>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</si>
  <si>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</si>
  <si>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</si>
  <si>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</si>
  <si>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</si>
  <si>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</si>
  <si>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</si>
  <si>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</si>
  <si>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</si>
  <si>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</si>
  <si>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</si>
  <si>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</si>
  <si>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</si>
  <si>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</si>
  <si>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</si>
  <si>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</si>
  <si>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</si>
  <si>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</si>
  <si>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</si>
  <si>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</si>
  <si>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</si>
  <si>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</si>
  <si>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</si>
  <si>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</si>
  <si>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</si>
  <si>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</si>
  <si>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</si>
  <si>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</si>
  <si>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</si>
  <si>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</si>
  <si>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</si>
  <si>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</si>
  <si>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</si>
  <si>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</si>
  <si>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</si>
  <si>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</si>
  <si>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</si>
  <si>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</si>
  <si>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</si>
  <si>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</si>
  <si>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</si>
  <si>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</si>
  <si>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</si>
  <si>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</si>
  <si>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</si>
  <si>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</si>
  <si>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</si>
  <si>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</si>
  <si>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</si>
  <si>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</si>
  <si>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</si>
  <si>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</si>
  <si>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</si>
  <si>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</si>
  <si>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</si>
  <si>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</si>
  <si>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</si>
  <si>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</si>
  <si>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</si>
  <si>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</si>
  <si>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</si>
  <si>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</si>
  <si>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</si>
  <si>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</si>
  <si>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</si>
  <si>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</si>
  <si>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</si>
  <si>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</si>
  <si>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</si>
  <si>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</si>
  <si>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</si>
  <si>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</si>
  <si>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</si>
  <si>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</si>
  <si>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</si>
  <si>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</si>
  <si>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</si>
  <si>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</si>
  <si>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</si>
  <si>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</si>
  <si>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</si>
  <si>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</si>
  <si>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</si>
  <si>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</si>
  <si>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</si>
  <si>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</si>
  <si>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</si>
  <si>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</si>
  <si>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</si>
  <si>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</si>
  <si>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</si>
  <si>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</si>
  <si>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</si>
  <si>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</si>
  <si>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</si>
  <si>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</si>
  <si>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</si>
  <si>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</si>
  <si>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</si>
  <si>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</si>
  <si>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</si>
  <si>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</si>
  <si>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</si>
  <si>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</si>
  <si>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</si>
  <si>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</si>
  <si>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</si>
  <si>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</si>
  <si>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</si>
  <si>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</si>
  <si>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</si>
  <si>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</si>
  <si>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</si>
  <si>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</si>
  <si>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</si>
  <si>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</si>
  <si>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</si>
  <si>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</si>
  <si>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</si>
  <si>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</si>
  <si>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</si>
  <si>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</si>
  <si>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</si>
  <si>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</si>
  <si>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</si>
  <si>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</si>
  <si>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</si>
  <si>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</si>
  <si>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</si>
  <si>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</si>
  <si>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</si>
  <si>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</si>
  <si>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</si>
  <si>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</si>
  <si>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</si>
  <si>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</si>
  <si>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</si>
  <si>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</si>
  <si>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</si>
  <si>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</si>
  <si>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</si>
  <si>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</si>
  <si>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</si>
  <si>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</si>
  <si>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</si>
  <si>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</si>
  <si>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</si>
  <si>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</si>
  <si>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</si>
  <si>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</si>
  <si>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</si>
  <si>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</si>
  <si>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</si>
  <si>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</si>
  <si>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</si>
  <si>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</si>
  <si>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</si>
  <si>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</si>
  <si>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</si>
  <si>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</si>
  <si>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</si>
  <si>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</si>
  <si>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</si>
  <si>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</si>
  <si>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</si>
  <si>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</si>
  <si>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</si>
  <si>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</si>
  <si>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</si>
  <si>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</si>
  <si>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</si>
  <si>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</si>
  <si>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</si>
  <si>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</si>
  <si>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</si>
  <si>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</si>
  <si>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</si>
  <si>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</si>
  <si>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</si>
  <si>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</si>
  <si>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</si>
  <si>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</si>
  <si>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</si>
  <si>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</si>
  <si>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</si>
  <si>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</si>
  <si>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</si>
  <si>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</si>
  <si>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</si>
  <si>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</si>
  <si>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</si>
  <si>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</si>
  <si>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</si>
  <si>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</si>
  <si>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</si>
  <si>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</si>
  <si>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</si>
  <si>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</si>
  <si>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</si>
  <si>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</si>
  <si>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</si>
  <si>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</si>
  <si>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</si>
  <si>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</si>
  <si>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</si>
  <si>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</si>
  <si>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</si>
  <si>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</si>
  <si>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</si>
  <si>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</si>
  <si>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</si>
  <si>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</si>
  <si>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</si>
  <si>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</si>
  <si>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</si>
  <si>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</si>
  <si>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</si>
  <si>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</si>
  <si>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</si>
  <si>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</si>
  <si>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</si>
  <si>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</si>
  <si>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</si>
  <si>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</si>
  <si>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</si>
  <si>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</si>
  <si>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</si>
  <si>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</si>
  <si>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</si>
  <si>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</si>
  <si>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</si>
  <si>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</si>
  <si>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</si>
  <si>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</si>
  <si>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</si>
  <si>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</si>
  <si>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</si>
  <si>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</si>
  <si>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</si>
  <si>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</si>
  <si>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</si>
  <si>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</si>
  <si>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</si>
  <si>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</si>
  <si>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</si>
  <si>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</si>
  <si>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</si>
  <si>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</si>
  <si>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</si>
  <si>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</si>
  <si>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</si>
  <si>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</si>
  <si>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</si>
  <si>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</si>
  <si>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</si>
  <si>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</si>
  <si>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</si>
  <si>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</si>
  <si>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</si>
  <si>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</si>
  <si>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</si>
  <si>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</si>
  <si>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</si>
  <si>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</si>
  <si>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</si>
  <si>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</si>
  <si>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</si>
  <si>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</si>
  <si>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</si>
  <si>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</si>
  <si>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</si>
  <si>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</si>
  <si>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</si>
  <si>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</si>
  <si>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</si>
  <si>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</si>
  <si>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</si>
  <si>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</si>
  <si>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</si>
  <si>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</si>
  <si>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</si>
  <si>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</si>
  <si>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</si>
  <si>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</si>
  <si>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</si>
  <si>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</si>
  <si>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</si>
  <si>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</si>
  <si>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</si>
  <si>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</si>
  <si>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</si>
  <si>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</si>
  <si>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</si>
  <si>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</si>
  <si>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</si>
  <si>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</si>
  <si>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</si>
  <si>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</si>
  <si>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</si>
  <si>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</si>
  <si>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</si>
  <si>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</si>
  <si>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</si>
  <si>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</si>
  <si>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</si>
  <si>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</si>
  <si>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</si>
  <si>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</si>
  <si>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</si>
  <si>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</si>
  <si>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</si>
  <si>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</si>
  <si>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</si>
  <si>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</si>
  <si>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</si>
  <si>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</si>
  <si>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</si>
  <si>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</si>
  <si>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</si>
  <si>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</si>
  <si>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</si>
  <si>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</si>
  <si>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</si>
  <si>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</si>
  <si>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</si>
  <si>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</si>
  <si>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</si>
  <si>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</si>
  <si>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</si>
  <si>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</si>
  <si>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</si>
  <si>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</si>
  <si>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</si>
  <si>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</si>
  <si>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</si>
  <si>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</si>
  <si>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</si>
  <si>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</si>
  <si>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</si>
  <si>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</si>
  <si>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</si>
  <si>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</si>
  <si>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</si>
  <si>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</si>
  <si>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</si>
  <si>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</si>
  <si>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</si>
  <si>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</si>
  <si>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</si>
  <si>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</si>
  <si>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</si>
  <si>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</si>
  <si>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</si>
  <si>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</si>
  <si>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</si>
  <si>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</si>
  <si>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</si>
  <si>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</si>
  <si>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</si>
  <si>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</si>
  <si>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</si>
  <si>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</si>
  <si>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</si>
  <si>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</si>
  <si>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</si>
  <si>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</si>
  <si>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</si>
  <si>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</si>
  <si>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</si>
  <si>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</si>
  <si>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</si>
  <si>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</si>
  <si>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</si>
  <si>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</si>
  <si>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</si>
  <si>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</si>
  <si>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</si>
  <si>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</si>
  <si>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</si>
  <si>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</si>
  <si>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</si>
  <si>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</si>
  <si>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</si>
  <si>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</si>
  <si>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</si>
  <si>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</si>
  <si>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</si>
  <si>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</si>
  <si>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</si>
  <si>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</si>
  <si>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</si>
  <si>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</si>
  <si>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</si>
  <si>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</si>
  <si>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</si>
  <si>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</si>
  <si>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</si>
  <si>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</si>
  <si>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</si>
  <si>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</si>
  <si>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</si>
  <si>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</si>
  <si>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</si>
  <si>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</si>
  <si>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</si>
  <si>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</si>
  <si>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</si>
  <si>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</si>
  <si>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</si>
  <si>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</si>
  <si>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</si>
  <si>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</si>
  <si>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</si>
  <si>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</si>
  <si>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</si>
  <si>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</si>
  <si>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</si>
  <si>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</si>
  <si>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</si>
  <si>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</si>
  <si>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</si>
  <si>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</si>
  <si>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</si>
  <si>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</si>
  <si>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</si>
  <si>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</si>
  <si>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</si>
  <si>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</si>
  <si>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</si>
  <si>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</si>
  <si>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</si>
  <si>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</si>
  <si>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</si>
  <si>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</si>
  <si>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</si>
  <si>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</si>
  <si>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</si>
  <si>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</si>
  <si>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</si>
  <si>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</si>
  <si>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</si>
  <si>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</si>
  <si>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</si>
  <si>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</si>
  <si>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</si>
  <si>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</si>
  <si>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</si>
  <si>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</si>
  <si>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</si>
  <si>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</si>
  <si>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</si>
  <si>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</si>
  <si>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</si>
  <si>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</si>
  <si>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</si>
  <si>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</si>
  <si>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</si>
  <si>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</si>
  <si>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</si>
  <si>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</si>
  <si>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</si>
  <si>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</si>
  <si>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</si>
  <si>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</si>
  <si>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</si>
  <si>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</si>
  <si>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</si>
  <si>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</si>
  <si>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</si>
  <si>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</si>
  <si>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</si>
  <si>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</si>
  <si>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</si>
  <si>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</si>
  <si>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</si>
  <si>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</si>
  <si>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</si>
  <si>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</si>
  <si>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</si>
  <si>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</si>
  <si>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</si>
  <si>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</si>
  <si>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</si>
  <si>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</si>
  <si>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</si>
  <si>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</si>
  <si>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</si>
  <si>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</si>
  <si>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</si>
  <si>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</si>
  <si>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</si>
  <si>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</si>
  <si>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</si>
  <si>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</si>
  <si>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</si>
  <si>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</si>
  <si>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</si>
  <si>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</si>
  <si>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</si>
  <si>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</si>
  <si>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</si>
  <si>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</si>
  <si>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</si>
  <si>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</si>
  <si>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</si>
  <si>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</si>
  <si>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</si>
  <si>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</si>
  <si>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</si>
  <si>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</si>
  <si>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</si>
  <si>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</si>
  <si>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</si>
  <si>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</si>
  <si>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</si>
  <si>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</si>
  <si>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</si>
  <si>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</si>
  <si>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</si>
  <si>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</si>
  <si>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</si>
  <si>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</si>
  <si>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</si>
  <si>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</si>
  <si>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</si>
  <si>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</si>
  <si>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</si>
  <si>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</si>
  <si>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</si>
  <si>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</si>
  <si>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</si>
  <si>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</si>
  <si>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</si>
  <si>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</si>
  <si>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</si>
  <si>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</si>
  <si>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</si>
  <si>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</si>
  <si>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</si>
  <si>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</si>
  <si>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</si>
  <si>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</si>
  <si>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</si>
  <si>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</si>
  <si>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</si>
  <si>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</si>
  <si>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</si>
  <si>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</si>
  <si>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</si>
  <si>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</si>
  <si>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</si>
  <si>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</si>
  <si>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</si>
  <si>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</si>
  <si>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</si>
  <si>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</si>
  <si>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</si>
  <si>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</si>
  <si>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</si>
  <si>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</si>
  <si>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</si>
  <si>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</si>
  <si>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</si>
  <si>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</si>
  <si>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</si>
  <si>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</si>
  <si>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</si>
  <si>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</si>
  <si>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</si>
  <si>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</si>
  <si>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</si>
  <si>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</si>
  <si>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</si>
  <si>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</si>
  <si>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</si>
  <si>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</si>
  <si>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</si>
  <si>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</si>
  <si>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</si>
  <si>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</si>
  <si>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</si>
  <si>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</si>
  <si>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</si>
  <si>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</si>
  <si>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</si>
  <si>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</si>
  <si>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</si>
  <si>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</si>
  <si>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</si>
  <si>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</si>
  <si>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</si>
  <si>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</si>
  <si>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</si>
  <si>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</si>
  <si>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</si>
  <si>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</si>
  <si>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</si>
  <si>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</si>
  <si>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</si>
  <si>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</si>
  <si>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</si>
  <si>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</si>
  <si>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</si>
  <si>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</si>
  <si>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</si>
  <si>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</si>
  <si>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</si>
  <si>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</si>
  <si>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</si>
  <si>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</si>
  <si>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</si>
  <si>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</si>
  <si>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</si>
  <si>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</si>
  <si>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</si>
  <si>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</si>
  <si>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</si>
  <si>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</si>
  <si>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</si>
  <si>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</si>
  <si>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</si>
  <si>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</si>
  <si>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</si>
  <si>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</si>
  <si>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</si>
  <si>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</si>
  <si>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</si>
  <si>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</si>
  <si>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</si>
  <si>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</si>
  <si>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</si>
  <si>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</si>
  <si>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</si>
  <si>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</si>
  <si>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</si>
  <si>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</si>
  <si>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</si>
  <si>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</si>
  <si>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</si>
  <si>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</si>
  <si>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</si>
  <si>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</si>
  <si>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</si>
  <si>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</si>
  <si>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</si>
  <si>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</si>
  <si>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</si>
  <si>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</si>
  <si>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</si>
  <si>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</si>
  <si>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</si>
  <si>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</si>
  <si>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</si>
  <si>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</si>
  <si>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</si>
  <si>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</si>
  <si>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</si>
  <si>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</si>
  <si>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</si>
  <si>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</si>
  <si>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</si>
  <si>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</si>
  <si>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</si>
  <si>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</si>
  <si>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</si>
  <si>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</si>
  <si>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</si>
  <si>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</si>
  <si>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</si>
  <si>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</si>
  <si>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</si>
  <si>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</si>
  <si>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</si>
  <si>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</si>
  <si>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</si>
  <si>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</si>
  <si>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</si>
  <si>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</si>
  <si>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</si>
  <si>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</si>
  <si>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</si>
  <si>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</si>
  <si>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</si>
  <si>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</si>
  <si>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</si>
  <si>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</si>
  <si>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</si>
  <si>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</si>
  <si>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</si>
  <si>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</si>
  <si>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</si>
  <si>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</si>
  <si>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</si>
  <si>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</si>
  <si>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</si>
  <si>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</si>
  <si>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</si>
  <si>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</si>
  <si>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</si>
  <si>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</si>
  <si>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</si>
  <si>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</si>
  <si>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</si>
  <si>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</si>
  <si>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</si>
  <si>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</si>
  <si>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</si>
  <si>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</si>
  <si>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</si>
  <si>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</si>
  <si>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</si>
  <si>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</si>
  <si>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</si>
  <si>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</si>
  <si>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</si>
  <si>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</si>
  <si>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</si>
  <si>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</si>
  <si>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</si>
  <si>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</si>
  <si>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</si>
  <si>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</si>
  <si>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</si>
  <si>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</si>
  <si>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</si>
  <si>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</si>
  <si>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</si>
  <si>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</si>
  <si>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</si>
  <si>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</si>
  <si>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</si>
  <si>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</si>
  <si>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</si>
  <si>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</si>
  <si>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</si>
  <si>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</si>
  <si>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</si>
  <si>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</si>
  <si>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</si>
  <si>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</si>
  <si>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</si>
  <si>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</si>
  <si>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</si>
  <si>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</si>
  <si>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</si>
  <si>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</si>
  <si>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</si>
  <si>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</si>
  <si>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</si>
  <si>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</si>
  <si>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</si>
  <si>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</si>
  <si>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</si>
  <si>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</si>
  <si>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</si>
  <si>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</si>
  <si>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</si>
  <si>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</si>
  <si>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</si>
  <si>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</si>
  <si>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</si>
  <si>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</si>
  <si>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</si>
  <si>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</si>
  <si>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</si>
  <si>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</si>
  <si>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</si>
  <si>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</si>
  <si>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</si>
  <si>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</si>
  <si>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</si>
  <si>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</si>
  <si>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</si>
  <si>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</si>
  <si>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</si>
  <si>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</si>
  <si>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</si>
  <si>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</si>
  <si>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</si>
  <si>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</si>
  <si>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</si>
  <si>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</si>
  <si>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</si>
  <si>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</si>
  <si>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</si>
  <si>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</si>
  <si>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</si>
  <si>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</si>
  <si>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</si>
  <si>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</si>
  <si>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</si>
  <si>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</si>
  <si>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</si>
  <si>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</si>
  <si>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</si>
  <si>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</si>
  <si>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</si>
  <si>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</si>
  <si>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</si>
  <si>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</si>
  <si>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</si>
  <si>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</si>
  <si>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</si>
  <si>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</si>
  <si>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</si>
  <si>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</si>
  <si>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</si>
  <si>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</si>
  <si>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</si>
  <si>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</si>
  <si>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</si>
  <si>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</si>
  <si>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</si>
  <si>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</si>
  <si>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</si>
  <si>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</si>
  <si>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</si>
  <si>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</si>
  <si>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</si>
  <si>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</si>
  <si>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</si>
  <si>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</si>
  <si>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</si>
  <si>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</si>
  <si>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</si>
  <si>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</si>
  <si>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</si>
  <si>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</si>
  <si>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</si>
  <si>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</si>
  <si>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</si>
  <si>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</si>
  <si>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</si>
  <si>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</si>
  <si>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</si>
  <si>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</si>
  <si>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</si>
  <si>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</si>
  <si>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</si>
  <si>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</si>
  <si>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</si>
  <si>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</si>
  <si>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</si>
  <si>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</si>
  <si>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</si>
  <si>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</si>
  <si>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</si>
  <si>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</si>
  <si>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</si>
  <si>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</si>
  <si>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</si>
  <si>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</si>
  <si>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</si>
  <si>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</si>
  <si>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</si>
  <si>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</si>
  <si>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</si>
  <si>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</si>
  <si>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</si>
  <si>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</si>
  <si>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</si>
  <si>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</si>
  <si>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</si>
  <si>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</si>
  <si>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</si>
  <si>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</si>
  <si>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</si>
  <si>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</si>
  <si>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</si>
  <si>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</si>
  <si>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</si>
  <si>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</si>
  <si>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</si>
  <si>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</si>
  <si>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</si>
  <si>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</si>
  <si>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</si>
  <si>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</si>
  <si>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</si>
  <si>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</si>
  <si>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</si>
  <si>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</si>
  <si>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</si>
  <si>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</si>
  <si>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</si>
  <si>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</si>
  <si>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</si>
  <si>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</si>
  <si>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</si>
  <si>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</si>
  <si>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</si>
  <si>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</si>
  <si>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</si>
  <si>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</si>
  <si>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</si>
  <si>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</si>
  <si>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</si>
  <si>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</si>
  <si>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</si>
  <si>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</si>
  <si>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</si>
  <si>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</si>
  <si>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</si>
  <si>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</si>
  <si>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</si>
  <si>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</si>
  <si>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</si>
  <si>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</si>
  <si>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</si>
  <si>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</si>
  <si>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</si>
  <si>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</si>
  <si>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</si>
  <si>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</si>
  <si>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</si>
  <si>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</si>
  <si>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</si>
  <si>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</si>
  <si>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</si>
  <si>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</si>
  <si>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</si>
  <si>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</si>
  <si>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</si>
  <si>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</si>
  <si>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</si>
  <si>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</si>
  <si>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</si>
  <si>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</si>
  <si>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</si>
  <si>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</si>
  <si>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</si>
  <si>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</si>
  <si>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</si>
  <si>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</si>
  <si>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</si>
  <si>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</si>
  <si>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</si>
  <si>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</si>
  <si>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</si>
  <si>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</si>
  <si>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</si>
  <si>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</si>
  <si>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</si>
  <si>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</si>
  <si>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</si>
  <si>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</si>
  <si>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</si>
  <si>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</si>
  <si>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</si>
  <si>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</si>
  <si>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</si>
  <si>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</si>
  <si>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</si>
  <si>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</si>
  <si>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</si>
  <si>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</si>
  <si>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</si>
  <si>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</si>
  <si>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</si>
  <si>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</si>
  <si>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</si>
  <si>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</si>
  <si>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</si>
  <si>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</si>
  <si>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</si>
  <si>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</si>
  <si>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</si>
  <si>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</si>
  <si>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</si>
  <si>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</si>
  <si>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</si>
  <si>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</si>
  <si>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</si>
  <si>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</si>
  <si>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</si>
  <si>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</si>
  <si>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</si>
  <si>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</si>
  <si>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</si>
  <si>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</si>
  <si>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</si>
  <si>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</si>
  <si>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</si>
  <si>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</si>
  <si>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</si>
  <si>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</si>
  <si>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</si>
  <si>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</si>
  <si>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</si>
  <si>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</si>
  <si>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</si>
  <si>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</si>
  <si>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</si>
  <si>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</si>
  <si>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</si>
  <si>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</si>
  <si>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</si>
  <si>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</si>
  <si>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</si>
  <si>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</si>
  <si>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</si>
  <si>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</si>
  <si>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</si>
  <si>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</si>
  <si>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</si>
  <si>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</si>
  <si>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</si>
  <si>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</si>
  <si>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</si>
  <si>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</si>
  <si>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</si>
  <si>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</si>
  <si>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</si>
  <si>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</si>
  <si>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</si>
  <si>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</si>
  <si>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</si>
  <si>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</si>
  <si>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</si>
  <si>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</si>
  <si>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</si>
  <si>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</si>
  <si>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</si>
  <si>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</si>
  <si>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</si>
  <si>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</si>
  <si>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</si>
  <si>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</si>
  <si>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</si>
  <si>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</si>
  <si>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</si>
  <si>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</si>
  <si>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</si>
  <si>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</si>
  <si>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</si>
  <si>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</si>
  <si>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</si>
  <si>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</si>
  <si>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</si>
  <si>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</si>
  <si>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</si>
  <si>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</si>
  <si>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</si>
  <si>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</si>
  <si>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</si>
  <si>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</si>
  <si>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</si>
  <si>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</si>
  <si>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</si>
  <si>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</si>
  <si>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</si>
  <si>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</si>
  <si>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</si>
  <si>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</si>
  <si>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</si>
  <si>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</si>
  <si>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</si>
  <si>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</si>
  <si>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</si>
  <si>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</si>
  <si>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</si>
  <si>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</si>
  <si>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</si>
  <si>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</si>
  <si>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</si>
  <si>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</si>
  <si>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</si>
  <si>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</si>
  <si>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</si>
  <si>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</si>
  <si>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</si>
  <si>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</si>
  <si>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</si>
  <si>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</si>
  <si>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</si>
  <si>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</si>
  <si>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</si>
  <si>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</si>
  <si>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</si>
  <si>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</si>
  <si>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</si>
  <si>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</si>
  <si>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</si>
  <si>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</si>
  <si>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</si>
  <si>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</si>
  <si>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</si>
  <si>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</si>
  <si>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</si>
  <si>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</si>
  <si>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</si>
  <si>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</si>
  <si>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</si>
  <si>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</si>
  <si>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</si>
  <si>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</si>
  <si>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</si>
  <si>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</si>
  <si>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</si>
  <si>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</si>
  <si>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</si>
  <si>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</si>
  <si>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</si>
  <si>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</si>
  <si>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</si>
  <si>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</si>
  <si>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</si>
  <si>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</si>
  <si>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</si>
  <si>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</si>
  <si>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</si>
  <si>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</si>
  <si>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</si>
  <si>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</si>
  <si>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</si>
  <si>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</si>
  <si>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</si>
  <si>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</si>
  <si>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</si>
  <si>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</si>
  <si>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</si>
  <si>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</si>
  <si>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</si>
  <si>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</si>
  <si>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</si>
  <si>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</si>
  <si>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</si>
  <si>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</si>
  <si>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</si>
  <si>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</si>
  <si>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</si>
  <si>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</si>
  <si>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</si>
  <si>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</si>
  <si>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</si>
  <si>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</si>
  <si>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</si>
  <si>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</si>
  <si>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</si>
  <si>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</si>
  <si>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</si>
  <si>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</si>
  <si>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</si>
  <si>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</si>
  <si>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</si>
  <si>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</si>
  <si>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</si>
  <si>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</si>
  <si>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</si>
  <si>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</si>
  <si>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</si>
  <si>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</si>
  <si>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</si>
  <si>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</si>
  <si>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</si>
  <si>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</si>
  <si>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</si>
  <si>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</si>
  <si>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</si>
  <si>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</si>
  <si>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</si>
  <si>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</si>
  <si>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</si>
  <si>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</si>
  <si>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</si>
  <si>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</si>
  <si>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</si>
  <si>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</si>
  <si>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</si>
  <si>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</si>
  <si>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</si>
  <si>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</si>
  <si>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</si>
  <si>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</si>
  <si>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</si>
  <si>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</si>
  <si>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</si>
  <si>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</si>
  <si>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</si>
  <si>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</si>
  <si>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</si>
  <si>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</si>
  <si>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</si>
  <si>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</si>
  <si>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</si>
  <si>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</si>
  <si>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</si>
  <si>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</si>
  <si>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</si>
  <si>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</si>
  <si>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</si>
  <si>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</si>
  <si>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</si>
  <si>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</si>
  <si>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</si>
  <si>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</si>
  <si>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</si>
  <si>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</si>
  <si>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</si>
  <si>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</si>
  <si>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</si>
  <si>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</si>
  <si>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</si>
  <si>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</si>
  <si>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</si>
  <si>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</si>
  <si>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</si>
  <si>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</si>
  <si>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</si>
  <si>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</si>
  <si>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</si>
  <si>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</si>
  <si>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</si>
  <si>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</si>
  <si>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</si>
  <si>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</si>
  <si>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</si>
  <si>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</si>
  <si>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</si>
  <si>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</si>
  <si>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</si>
  <si>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</si>
  <si>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</si>
  <si>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</si>
  <si>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</si>
  <si>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</si>
  <si>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</si>
  <si>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</si>
  <si>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</si>
  <si>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</si>
  <si>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</si>
  <si>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</si>
  <si>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</si>
  <si>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</si>
  <si>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</si>
  <si>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</si>
  <si>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</si>
  <si>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</si>
  <si>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</si>
  <si>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</si>
  <si>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</si>
  <si>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</si>
  <si>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</si>
  <si>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</si>
  <si>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</si>
  <si>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</si>
  <si>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</si>
  <si>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</si>
  <si>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</si>
  <si>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</si>
  <si>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</si>
  <si>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</si>
  <si>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</si>
  <si>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</si>
  <si>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</si>
  <si>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</si>
  <si>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</si>
  <si>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</si>
  <si>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</si>
  <si>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</si>
  <si>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</si>
  <si>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</si>
  <si>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</si>
  <si>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</si>
  <si>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</si>
  <si>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</si>
  <si>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</si>
  <si>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</si>
  <si>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</si>
  <si>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</si>
  <si>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</si>
  <si>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</si>
  <si>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</si>
  <si>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</si>
  <si>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</si>
  <si>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</si>
  <si>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</si>
  <si>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</si>
  <si>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</si>
  <si>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</si>
  <si>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</si>
  <si>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</si>
  <si>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</si>
  <si>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</si>
  <si>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</si>
  <si>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</si>
  <si>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</si>
  <si>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</si>
  <si>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</si>
  <si>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</si>
  <si>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</si>
  <si>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</si>
  <si>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</si>
  <si>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</si>
  <si>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</si>
  <si>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</si>
  <si>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</si>
  <si>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</si>
  <si>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</si>
  <si>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</si>
  <si>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</si>
  <si>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</si>
  <si>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</si>
  <si>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</si>
  <si>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</si>
  <si>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</si>
  <si>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</si>
  <si>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</si>
  <si>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</si>
  <si>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</si>
  <si>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</si>
  <si>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</si>
  <si>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</si>
  <si>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</si>
  <si>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</si>
  <si>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</si>
  <si>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</si>
  <si>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</si>
  <si>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</si>
  <si>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</si>
  <si>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</si>
  <si>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</si>
  <si>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</si>
  <si>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</si>
  <si>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</si>
  <si>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</si>
  <si>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</si>
  <si>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</si>
  <si>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</si>
  <si>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</si>
  <si>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</si>
  <si>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</si>
  <si>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</si>
  <si>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</si>
  <si>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</si>
  <si>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</si>
  <si>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</si>
  <si>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</si>
  <si>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</si>
  <si>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</si>
  <si>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</si>
  <si>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</si>
  <si>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</si>
  <si>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</si>
  <si>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</si>
  <si>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</si>
  <si>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</si>
  <si>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</si>
  <si>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</si>
  <si>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</si>
  <si>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</si>
  <si>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</si>
  <si>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</si>
  <si>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</si>
  <si>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</si>
  <si>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</si>
  <si>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</si>
  <si>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</si>
  <si>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</si>
  <si>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</si>
  <si>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</si>
  <si>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</si>
  <si>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</si>
  <si>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</si>
  <si>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</si>
  <si>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</si>
  <si>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</si>
  <si>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</si>
  <si>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</si>
  <si>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</si>
  <si>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</si>
  <si>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</si>
  <si>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</si>
  <si>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</si>
  <si>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</si>
  <si>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</si>
  <si>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</si>
  <si>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</si>
  <si>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</si>
  <si>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</si>
  <si>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</si>
  <si>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</si>
  <si>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</si>
  <si>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</si>
  <si>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</si>
  <si>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</si>
  <si>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</si>
  <si>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</si>
  <si>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</si>
  <si>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</si>
  <si>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</si>
  <si>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</si>
  <si>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</si>
  <si>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</si>
  <si>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</si>
  <si>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</si>
  <si>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</si>
  <si>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</si>
  <si>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</si>
  <si>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</si>
  <si>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</si>
  <si>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</si>
  <si>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</si>
  <si>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</si>
  <si>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</si>
  <si>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</si>
  <si>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</si>
  <si>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</si>
  <si>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</si>
  <si>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</si>
  <si>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</si>
  <si>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</si>
  <si>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</si>
  <si>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</si>
  <si>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</si>
  <si>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</si>
  <si>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</si>
  <si>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</si>
  <si>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</si>
  <si>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</si>
  <si>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</si>
  <si>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</si>
  <si>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</si>
  <si>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</si>
  <si>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</si>
  <si>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</si>
  <si>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</si>
  <si>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</si>
  <si>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</si>
  <si>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</si>
  <si>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</si>
  <si>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</si>
  <si>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</si>
  <si>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</si>
  <si>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</si>
  <si>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</si>
  <si>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</si>
  <si>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</si>
  <si>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</si>
  <si>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</si>
  <si>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</si>
  <si>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</si>
  <si>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</si>
  <si>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</si>
  <si>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</si>
  <si>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</si>
  <si>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</si>
  <si>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</si>
  <si>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</si>
  <si>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</si>
  <si>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</si>
  <si>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</si>
  <si>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</si>
  <si>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</si>
  <si>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</si>
  <si>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</si>
  <si>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</si>
  <si>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</si>
  <si>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</si>
  <si>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</si>
  <si>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</si>
  <si>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</si>
  <si>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</si>
  <si>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</si>
  <si>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</si>
  <si>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</si>
  <si>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</si>
  <si>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</si>
  <si>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</si>
  <si>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</si>
  <si>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</si>
  <si>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</si>
  <si>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</si>
  <si>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</si>
  <si>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</si>
  <si>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</si>
  <si>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</si>
  <si>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</si>
  <si>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</si>
  <si>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</si>
  <si>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</si>
  <si>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</si>
  <si>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</si>
  <si>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</si>
  <si>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</si>
  <si>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</si>
  <si>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</si>
  <si>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</si>
  <si>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</si>
  <si>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</si>
  <si>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</si>
  <si>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</si>
  <si>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</si>
  <si>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</si>
  <si>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</si>
  <si>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</si>
  <si>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</si>
  <si>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</si>
  <si>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</si>
  <si>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</si>
  <si>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</si>
  <si>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</si>
  <si>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</si>
  <si>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</si>
  <si>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</si>
  <si>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</si>
  <si>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</si>
  <si>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</si>
  <si>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</si>
  <si>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</si>
  <si>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</si>
  <si>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</si>
  <si>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</si>
  <si>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</si>
  <si>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</si>
  <si>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</si>
  <si>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</si>
  <si>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</si>
  <si>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</si>
  <si>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</si>
  <si>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</si>
  <si>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</si>
  <si>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</si>
  <si>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</si>
  <si>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</si>
  <si>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</si>
  <si>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</si>
  <si>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</si>
  <si>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</si>
  <si>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</si>
  <si>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</si>
  <si>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</si>
  <si>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</si>
  <si>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</si>
  <si>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</si>
  <si>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</si>
  <si>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</si>
  <si>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</si>
  <si>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</si>
  <si>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</si>
  <si>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</si>
  <si>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</si>
  <si>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</si>
  <si>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</si>
  <si>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</si>
  <si>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</si>
  <si>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</si>
  <si>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</si>
  <si>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</si>
  <si>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</si>
  <si>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</si>
  <si>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</si>
  <si>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</si>
  <si>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</si>
  <si>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</si>
  <si>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</si>
  <si>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</si>
  <si>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</si>
  <si>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</si>
  <si>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</si>
  <si>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</si>
  <si>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</si>
  <si>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</si>
  <si>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</si>
  <si>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</si>
  <si>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</si>
  <si>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</si>
  <si>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</si>
  <si>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</si>
  <si>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</si>
  <si>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</si>
  <si>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</si>
  <si>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</si>
  <si>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</si>
  <si>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</si>
  <si>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</si>
  <si>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</si>
  <si>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</si>
  <si>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</si>
  <si>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</si>
  <si>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</si>
  <si>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</si>
  <si>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</si>
  <si>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</si>
  <si>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</si>
  <si>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</si>
  <si>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</si>
  <si>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</si>
  <si>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</si>
  <si>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</si>
  <si>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</si>
  <si>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</si>
  <si>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</si>
  <si>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</si>
  <si>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</si>
  <si>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</si>
  <si>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</si>
  <si>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</si>
  <si>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</si>
  <si>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</si>
  <si>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</si>
  <si>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</si>
  <si>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</si>
  <si>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</si>
  <si>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</si>
  <si>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</si>
  <si>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</si>
  <si>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</si>
  <si>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</si>
  <si>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</si>
  <si>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</si>
  <si>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</si>
  <si>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</si>
  <si>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</si>
  <si>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</si>
  <si>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</si>
  <si>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</si>
  <si>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</si>
  <si>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</si>
  <si>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</si>
  <si>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</si>
  <si>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</si>
  <si>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</si>
  <si>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</si>
  <si>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</si>
  <si>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</si>
  <si>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</si>
  <si>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</si>
  <si>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</si>
  <si>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</si>
  <si>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</si>
  <si>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</si>
  <si>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</si>
  <si>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</si>
  <si>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</si>
  <si>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</si>
  <si>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</si>
  <si>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</si>
  <si>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</si>
  <si>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</si>
  <si>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</si>
  <si>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</si>
  <si>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</si>
  <si>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</si>
  <si>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</si>
  <si>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</si>
  <si>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</si>
  <si>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</si>
  <si>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</si>
  <si>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</si>
  <si>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</si>
  <si>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</si>
  <si>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</si>
  <si>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</si>
  <si>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</si>
  <si>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</si>
  <si>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</si>
  <si>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</si>
  <si>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</si>
  <si>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</si>
  <si>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</si>
  <si>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</si>
  <si>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</si>
  <si>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</si>
  <si>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</si>
  <si>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</si>
  <si>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</si>
  <si>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</si>
  <si>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</si>
  <si>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</si>
  <si>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</si>
  <si>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</si>
  <si>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</si>
  <si>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</si>
  <si>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</si>
  <si>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</si>
  <si>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</si>
  <si>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</si>
  <si>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</si>
  <si>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</si>
  <si>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</si>
  <si>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</si>
  <si>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</si>
  <si>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</si>
  <si>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</si>
  <si>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</si>
  <si>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</si>
  <si>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</si>
  <si>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</si>
  <si>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</si>
  <si>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</si>
  <si>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</si>
  <si>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</si>
  <si>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</si>
  <si>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</si>
  <si>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</si>
  <si>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</si>
  <si>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</si>
  <si>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</si>
  <si>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</si>
  <si>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</si>
  <si>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</si>
  <si>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</si>
  <si>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</si>
  <si>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</si>
  <si>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</si>
  <si>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</si>
  <si>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</si>
  <si>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</si>
  <si>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</si>
  <si>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</si>
  <si>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</si>
  <si>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</si>
  <si>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</si>
  <si>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</si>
  <si>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</si>
  <si>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</si>
  <si>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</si>
  <si>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</si>
  <si>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</si>
  <si>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</si>
  <si>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</si>
  <si>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</si>
  <si>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</si>
  <si>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</si>
  <si>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</si>
  <si>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</si>
  <si>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</si>
  <si>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</si>
  <si>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</si>
  <si>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</si>
  <si>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</si>
  <si>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</si>
  <si>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</si>
  <si>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</si>
  <si>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</si>
  <si>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</si>
  <si>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</si>
  <si>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</si>
  <si>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</si>
  <si>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</si>
  <si>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</si>
  <si>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</si>
  <si>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</si>
  <si>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</si>
  <si>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</si>
  <si>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</si>
  <si>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</si>
  <si>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</si>
  <si>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</si>
  <si>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</si>
  <si>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</si>
  <si>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</si>
  <si>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</si>
  <si>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</si>
  <si>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</si>
  <si>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</si>
  <si>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</si>
  <si>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</si>
  <si>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</si>
  <si>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</si>
  <si>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</si>
  <si>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</si>
  <si>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</si>
  <si>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</si>
  <si>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</si>
  <si>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</si>
  <si>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</si>
  <si>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</si>
  <si>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</si>
  <si>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</si>
  <si>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</si>
  <si>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</si>
  <si>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</si>
  <si>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</si>
  <si>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</si>
  <si>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</si>
  <si>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</si>
  <si>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</si>
  <si>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</si>
  <si>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</si>
  <si>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</si>
  <si>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</si>
  <si>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</si>
  <si>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</si>
  <si>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</si>
  <si>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</si>
  <si>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</si>
  <si>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</si>
  <si>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</si>
  <si>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</si>
  <si>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</si>
  <si>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</si>
  <si>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</si>
  <si>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</si>
  <si>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</si>
  <si>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</si>
  <si>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</si>
  <si>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</si>
  <si>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</si>
  <si>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</si>
  <si>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</si>
  <si>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</si>
  <si>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</si>
  <si>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</si>
  <si>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</si>
  <si>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</si>
  <si>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</si>
  <si>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</si>
  <si>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</si>
  <si>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</si>
  <si>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</si>
  <si>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</si>
  <si>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</si>
  <si>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</si>
  <si>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</si>
  <si>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</si>
  <si>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</si>
  <si>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</si>
  <si>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</si>
  <si>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</si>
  <si>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</si>
  <si>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</si>
  <si>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</si>
  <si>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</si>
  <si>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</si>
  <si>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</si>
  <si>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</si>
  <si>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</si>
  <si>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</si>
  <si>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</si>
  <si>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</si>
  <si>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</si>
  <si>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</si>
  <si>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</si>
  <si>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</si>
  <si>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</si>
  <si>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</si>
  <si>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</si>
  <si>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</si>
  <si>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</si>
  <si>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</si>
  <si>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</si>
  <si>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</si>
  <si>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</si>
  <si>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</si>
  <si>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</si>
  <si>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</si>
  <si>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</si>
  <si>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</si>
  <si>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</si>
  <si>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</si>
  <si>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</si>
  <si>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</si>
  <si>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</si>
  <si>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</si>
  <si>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</si>
  <si>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</si>
  <si>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</si>
  <si>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</si>
  <si>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</si>
  <si>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</si>
  <si>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</si>
  <si>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</si>
  <si>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</si>
  <si>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</si>
  <si>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</si>
  <si>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</si>
  <si>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</si>
  <si>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</si>
  <si>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</si>
  <si>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</si>
  <si>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</si>
  <si>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</si>
  <si>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</si>
  <si>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</si>
  <si>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</si>
  <si>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</si>
  <si>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</si>
  <si>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</si>
  <si>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</si>
  <si>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</si>
  <si>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</si>
  <si>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</si>
  <si>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</si>
  <si>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</si>
  <si>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</si>
  <si>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</si>
  <si>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</si>
  <si>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</si>
  <si>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</si>
  <si>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</si>
  <si>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</si>
  <si>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</si>
  <si>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</si>
  <si>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</si>
  <si>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</si>
  <si>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</si>
  <si>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</si>
  <si>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</si>
  <si>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</si>
  <si>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</si>
  <si>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</si>
  <si>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</si>
  <si>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</si>
  <si>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</si>
  <si>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</si>
  <si>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</si>
  <si>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</si>
  <si>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</si>
  <si>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</si>
  <si>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</si>
  <si>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</si>
  <si>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</si>
  <si>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</si>
  <si>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</si>
  <si>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</si>
  <si>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</si>
  <si>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</si>
  <si>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</si>
  <si>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</si>
  <si>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</si>
  <si>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</si>
  <si>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</si>
  <si>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</si>
  <si>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</si>
  <si>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</si>
  <si>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</si>
  <si>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</si>
  <si>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</si>
  <si>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</si>
  <si>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</si>
  <si>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</si>
  <si>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</si>
  <si>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</si>
  <si>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</si>
  <si>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</si>
  <si>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</si>
  <si>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</si>
  <si>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</si>
  <si>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</si>
  <si>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</si>
  <si>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</si>
  <si>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</si>
  <si>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</si>
  <si>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</si>
  <si>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</si>
  <si>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</si>
  <si>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</si>
  <si>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</si>
  <si>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</si>
  <si>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</si>
  <si>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</si>
  <si>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</si>
  <si>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</si>
  <si>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</si>
  <si>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</si>
  <si>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</si>
  <si>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</si>
  <si>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</si>
  <si>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</si>
  <si>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</si>
  <si>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</si>
  <si>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</si>
  <si>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</si>
  <si>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</si>
  <si>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</si>
  <si>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</si>
  <si>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</si>
  <si>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</si>
  <si>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</si>
  <si>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</si>
  <si>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</si>
  <si>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</si>
  <si>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</si>
  <si>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</si>
  <si>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</si>
  <si>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</si>
  <si>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</si>
  <si>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</si>
  <si>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</si>
  <si>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</si>
  <si>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</si>
  <si>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</si>
  <si>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</si>
  <si>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</si>
  <si>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</si>
  <si>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</si>
  <si>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</si>
  <si>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</si>
  <si>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</si>
  <si>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</si>
  <si>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</si>
  <si>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</si>
  <si>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</si>
  <si>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</si>
  <si>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</si>
  <si>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</si>
  <si>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</si>
  <si>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</si>
  <si>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</si>
  <si>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</si>
  <si>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</si>
  <si>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</si>
  <si>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</si>
  <si>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</si>
  <si>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</si>
  <si>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</si>
  <si>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</si>
  <si>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</si>
  <si>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</si>
  <si>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</si>
  <si>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</si>
  <si>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</si>
  <si>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</si>
  <si>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</si>
  <si>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</si>
  <si>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</si>
  <si>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</si>
  <si>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</si>
  <si>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</si>
  <si>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</si>
  <si>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</si>
  <si>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</si>
  <si>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</si>
  <si>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</si>
  <si>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</si>
  <si>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</si>
  <si>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</si>
  <si>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</si>
  <si>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</si>
  <si>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</si>
  <si>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</si>
  <si>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</si>
  <si>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</si>
  <si>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</si>
  <si>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</si>
  <si>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</si>
  <si>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</si>
  <si>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</si>
  <si>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</si>
  <si>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</si>
  <si>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</si>
  <si>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</si>
  <si>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</si>
  <si>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</si>
  <si>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</si>
  <si>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</si>
  <si>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</si>
  <si>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</si>
  <si>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</si>
  <si>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</si>
  <si>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</si>
  <si>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</si>
  <si>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</si>
  <si>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</si>
  <si>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</si>
  <si>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</si>
  <si>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</si>
  <si>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</si>
  <si>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</si>
  <si>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</si>
  <si>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</si>
  <si>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</si>
  <si>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</si>
  <si>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</si>
  <si>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</si>
  <si>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</si>
  <si>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</si>
  <si>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</si>
  <si>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</si>
  <si>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</si>
  <si>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</si>
  <si>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</si>
  <si>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</si>
  <si>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</si>
  <si>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</si>
  <si>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</si>
  <si>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</si>
  <si>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</si>
  <si>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</si>
  <si>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</si>
  <si>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</si>
  <si>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</si>
  <si>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</si>
  <si>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</si>
  <si>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</si>
  <si>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</si>
  <si>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</si>
  <si>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</si>
  <si>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</si>
  <si>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</si>
  <si>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</si>
  <si>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</si>
  <si>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</si>
  <si>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</si>
  <si>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</si>
  <si>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</si>
  <si>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</si>
  <si>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</si>
  <si>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</si>
  <si>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</si>
  <si>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</si>
  <si>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</si>
  <si>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</si>
  <si>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</si>
  <si>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</si>
  <si>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</si>
  <si>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</si>
  <si>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</si>
  <si>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</si>
  <si>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</si>
  <si>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</si>
  <si>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</si>
  <si>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</si>
  <si>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</si>
  <si>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</si>
  <si>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</si>
  <si>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</si>
  <si>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</si>
  <si>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</si>
  <si>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</si>
  <si>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</si>
  <si>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</si>
  <si>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</si>
  <si>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</si>
  <si>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</si>
  <si>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</si>
  <si>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</si>
  <si>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</si>
  <si>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</si>
  <si>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</si>
  <si>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</si>
  <si>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</si>
  <si>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</si>
  <si>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</si>
  <si>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</si>
  <si>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</si>
  <si>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</si>
  <si>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</si>
  <si>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</si>
  <si>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</si>
  <si>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</si>
  <si>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</si>
  <si>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</si>
  <si>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</si>
  <si>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</si>
  <si>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</si>
  <si>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</si>
  <si>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</si>
  <si>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</si>
  <si>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</si>
  <si>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</si>
  <si>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</si>
  <si>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</si>
  <si>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</si>
  <si>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</si>
  <si>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</si>
  <si>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</si>
  <si>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</si>
  <si>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</si>
  <si>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</si>
  <si>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</si>
  <si>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</si>
  <si>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</si>
  <si>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</si>
  <si>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</si>
  <si>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</si>
  <si>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</si>
  <si>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</si>
  <si>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</si>
  <si>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</si>
  <si>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</si>
  <si>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</si>
  <si>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</si>
  <si>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</si>
  <si>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</si>
  <si>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</si>
  <si>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</si>
  <si>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</si>
  <si>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</si>
  <si>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</si>
  <si>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</si>
  <si>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</si>
  <si>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</si>
  <si>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</si>
  <si>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</si>
  <si>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</si>
  <si>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</si>
  <si>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</si>
  <si>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</si>
  <si>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</si>
  <si>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</si>
  <si>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</si>
  <si>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</si>
  <si>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</si>
  <si>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</si>
  <si>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</si>
  <si>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</si>
  <si>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</si>
  <si>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</si>
  <si>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</si>
  <si>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</si>
  <si>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</si>
  <si>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</si>
  <si>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</si>
  <si>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</si>
  <si>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</si>
  <si>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</si>
  <si>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</si>
  <si>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</si>
  <si>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</si>
  <si>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</si>
  <si>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</si>
  <si>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</si>
  <si>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</si>
  <si>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</si>
  <si>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</si>
  <si>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</si>
  <si>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</si>
  <si>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</si>
  <si>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</si>
  <si>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</si>
  <si>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</si>
  <si>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</si>
  <si>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</si>
  <si>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</si>
  <si>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</si>
  <si>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</si>
  <si>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</si>
  <si>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</si>
  <si>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</si>
  <si>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</si>
  <si>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</si>
  <si>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</si>
  <si>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</si>
  <si>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</si>
  <si>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</si>
  <si>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</si>
  <si>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</si>
  <si>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</si>
  <si>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</si>
  <si>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</si>
  <si>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</si>
  <si>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</si>
  <si>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</si>
  <si>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</si>
  <si>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</si>
  <si>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</si>
  <si>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</si>
  <si>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</si>
  <si>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</si>
  <si>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</si>
  <si>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</si>
  <si>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</si>
  <si>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</si>
  <si>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</si>
  <si>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</si>
  <si>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</si>
  <si>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</si>
  <si>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</si>
  <si>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</si>
  <si>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</si>
  <si>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</si>
  <si>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</si>
  <si>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</si>
  <si>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</si>
  <si>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</si>
  <si>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</si>
  <si>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</si>
  <si>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</si>
  <si>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</si>
  <si>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</si>
  <si>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</si>
  <si>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</si>
  <si>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</si>
  <si>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</si>
  <si>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</si>
  <si>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</si>
  <si>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</si>
  <si>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</si>
  <si>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</si>
  <si>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</si>
  <si>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</si>
  <si>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</si>
  <si>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</si>
  <si>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</si>
  <si>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</si>
  <si>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</si>
  <si>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</si>
  <si>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</si>
  <si>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</si>
  <si>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</si>
  <si>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</si>
  <si>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</si>
  <si>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</si>
  <si>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</si>
  <si>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</si>
  <si>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</si>
  <si>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</si>
  <si>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</si>
  <si>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</si>
  <si>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</si>
  <si>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</si>
  <si>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</si>
  <si>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</si>
  <si>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</si>
  <si>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</si>
  <si>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</si>
  <si>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</si>
  <si>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</si>
  <si>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</si>
  <si>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</si>
  <si>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</si>
  <si>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</si>
  <si>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</si>
  <si>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</si>
  <si>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</si>
  <si>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</si>
  <si>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</si>
  <si>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</si>
  <si>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</si>
  <si>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</si>
  <si>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</si>
  <si>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</si>
  <si>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</si>
  <si>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</si>
  <si>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</si>
  <si>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</si>
  <si>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</si>
  <si>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</si>
  <si>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</si>
  <si>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</si>
  <si>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</si>
  <si>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</si>
  <si>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</si>
  <si>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</si>
  <si>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</si>
  <si>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</si>
  <si>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</si>
  <si>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</si>
  <si>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</si>
  <si>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</si>
  <si>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</si>
  <si>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</si>
  <si>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</si>
  <si>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</si>
  <si>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</si>
  <si>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</si>
  <si>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</si>
  <si>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</si>
  <si>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</si>
  <si>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</si>
  <si>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</si>
  <si>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</si>
  <si>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</si>
  <si>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</si>
  <si>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</si>
  <si>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</si>
  <si>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</si>
  <si>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</si>
  <si>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</si>
  <si>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</si>
  <si>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</si>
  <si>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</si>
  <si>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</si>
  <si>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</si>
  <si>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</si>
  <si>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</si>
  <si>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</si>
  <si>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</si>
  <si>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</si>
  <si>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</si>
  <si>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</si>
  <si>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</si>
  <si>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</si>
  <si>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</si>
  <si>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</si>
  <si>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</si>
  <si>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</si>
  <si>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</si>
  <si>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</si>
  <si>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</si>
  <si>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</si>
  <si>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</si>
  <si>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</si>
  <si>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</si>
  <si>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</si>
  <si>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</si>
  <si>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</si>
  <si>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</si>
  <si>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</si>
  <si>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</si>
  <si>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</si>
  <si>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</si>
  <si>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</si>
  <si>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</si>
  <si>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</si>
  <si>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</si>
  <si>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</si>
  <si>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</si>
  <si>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</si>
  <si>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</si>
  <si>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</si>
  <si>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</si>
  <si>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</si>
  <si>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</si>
  <si>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</si>
  <si>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</si>
  <si>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</si>
  <si>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</si>
  <si>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</si>
  <si>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</si>
  <si>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</si>
  <si>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</si>
  <si>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</si>
  <si>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</si>
  <si>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</si>
  <si>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</si>
  <si>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</si>
  <si>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</si>
  <si>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</si>
  <si>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</si>
  <si>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</si>
  <si>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</si>
  <si>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</si>
  <si>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</si>
  <si>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</si>
  <si>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</si>
  <si>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</si>
  <si>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</si>
  <si>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</si>
  <si>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</si>
  <si>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</si>
  <si>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</si>
  <si>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</si>
  <si>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</si>
  <si>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</si>
  <si>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</si>
  <si>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</si>
  <si>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</si>
  <si>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</si>
  <si>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</si>
  <si>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</si>
  <si>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</si>
  <si>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</si>
  <si>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</si>
  <si>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</si>
  <si>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</si>
  <si>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</si>
  <si>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</si>
  <si>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</si>
  <si>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</si>
  <si>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</si>
  <si>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</si>
  <si>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</si>
  <si>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</si>
  <si>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</si>
  <si>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</si>
  <si>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</si>
  <si>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</si>
  <si>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</si>
  <si>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</si>
  <si>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</si>
  <si>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</si>
  <si>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</si>
  <si>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</si>
  <si>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</si>
  <si>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</si>
  <si>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</si>
  <si>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</si>
  <si>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</si>
  <si>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</si>
  <si>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</si>
  <si>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</si>
  <si>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</si>
  <si>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</si>
  <si>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</si>
  <si>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</si>
  <si>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</si>
  <si>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</si>
  <si>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</si>
  <si>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</si>
  <si>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</si>
  <si>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</si>
  <si>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</si>
  <si>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</si>
  <si>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</si>
  <si>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</si>
  <si>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</si>
  <si>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</si>
  <si>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</si>
  <si>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</si>
  <si>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</si>
  <si>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</si>
  <si>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</si>
  <si>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</si>
  <si>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</si>
  <si>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</si>
  <si>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</si>
  <si>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</si>
  <si>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</si>
  <si>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</si>
  <si>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</si>
  <si>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</si>
  <si>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</si>
  <si>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</si>
  <si>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</si>
  <si>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</si>
  <si>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</si>
  <si>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</si>
  <si>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</si>
  <si>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</si>
  <si>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</si>
  <si>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</si>
  <si>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</si>
  <si>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</si>
  <si>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</si>
  <si>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</si>
  <si>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</si>
  <si>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</si>
  <si>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</si>
  <si>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</si>
  <si>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</si>
  <si>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</si>
  <si>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</si>
  <si>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</si>
  <si>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</si>
  <si>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</si>
  <si>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</si>
  <si>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</si>
  <si>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</si>
  <si>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</si>
  <si>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</si>
  <si>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</si>
  <si>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</si>
  <si>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</si>
  <si>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</si>
  <si>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</si>
  <si>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</si>
  <si>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</si>
  <si>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</si>
  <si>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</si>
  <si>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</si>
  <si>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</si>
  <si>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</si>
  <si>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</si>
  <si>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</si>
  <si>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</si>
  <si>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</si>
  <si>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</si>
  <si>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</si>
  <si>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</si>
  <si>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</si>
  <si>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</si>
  <si>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</si>
  <si>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</si>
  <si>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</si>
  <si>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</si>
  <si>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</si>
  <si>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</si>
  <si>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</si>
  <si>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</si>
  <si>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</si>
  <si>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</si>
  <si>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</si>
  <si>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</si>
  <si>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</si>
  <si>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</si>
  <si>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</si>
  <si>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</si>
  <si>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</si>
  <si>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</si>
  <si>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</si>
  <si>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</si>
  <si>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</si>
  <si>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</si>
  <si>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</si>
  <si>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</si>
  <si>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</si>
  <si>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</si>
  <si>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</si>
  <si>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</si>
  <si>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</si>
  <si>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</si>
  <si>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</si>
  <si>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</si>
  <si>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</si>
  <si>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</si>
  <si>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</si>
  <si>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</si>
  <si>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</si>
  <si>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</si>
  <si>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</si>
  <si>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</si>
  <si>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</si>
  <si>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</si>
  <si>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</si>
  <si>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</si>
  <si>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</si>
  <si>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</si>
  <si>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</si>
  <si>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</si>
  <si>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</si>
  <si>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</si>
  <si>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</si>
  <si>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</si>
  <si>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</si>
  <si>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</si>
  <si>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</si>
  <si>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</si>
  <si>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</si>
  <si>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</si>
  <si>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</si>
  <si>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</si>
  <si>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</si>
  <si>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</si>
  <si>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</si>
  <si>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</si>
  <si>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</si>
  <si>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</si>
  <si>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</si>
  <si>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</si>
  <si>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</si>
  <si>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</si>
  <si>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</si>
  <si>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</si>
  <si>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</si>
  <si>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</si>
  <si>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</si>
  <si>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</si>
  <si>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</si>
  <si>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</si>
  <si>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</si>
  <si>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</si>
  <si>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</si>
  <si>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</si>
  <si>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</si>
  <si>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</si>
  <si>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</si>
  <si>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</si>
  <si>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</si>
  <si>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</si>
  <si>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</si>
  <si>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</si>
  <si>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</si>
  <si>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</si>
  <si>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</si>
  <si>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</si>
  <si>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</si>
  <si>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</si>
  <si>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</si>
  <si>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</si>
  <si>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</si>
  <si>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</si>
  <si>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</si>
  <si>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</si>
  <si>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</si>
  <si>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</si>
  <si>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</si>
  <si>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</si>
  <si>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</si>
  <si>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</si>
  <si>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</si>
  <si>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</si>
  <si>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</si>
  <si>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</si>
  <si>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</si>
  <si>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</si>
  <si>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</si>
  <si>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</si>
  <si>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</si>
  <si>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</si>
  <si>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</si>
  <si>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</si>
  <si>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</si>
  <si>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</si>
  <si>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</si>
  <si>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</si>
  <si>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</si>
  <si>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</si>
  <si>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</si>
  <si>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</si>
  <si>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</si>
  <si>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</si>
  <si>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</si>
  <si>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</si>
  <si>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</si>
  <si>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</si>
  <si>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</si>
  <si>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</si>
  <si>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</si>
  <si>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</si>
  <si>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</si>
  <si>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</si>
  <si>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</si>
  <si>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</si>
  <si>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</si>
  <si>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</si>
  <si>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</si>
  <si>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</si>
  <si>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</si>
  <si>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</si>
  <si>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</si>
  <si>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</si>
  <si>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</si>
  <si>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</si>
  <si>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</si>
  <si>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</si>
  <si>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</si>
  <si>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</si>
  <si>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</si>
  <si>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</si>
  <si>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</si>
  <si>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</si>
  <si>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</si>
  <si>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</si>
  <si>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</si>
  <si>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</si>
  <si>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</si>
  <si>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</si>
  <si>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</si>
  <si>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</si>
  <si>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</si>
  <si>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</si>
  <si>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</si>
  <si>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</si>
  <si>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</si>
  <si>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</si>
  <si>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</si>
  <si>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</si>
  <si>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</si>
  <si>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</si>
  <si>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</si>
  <si>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</si>
  <si>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</si>
  <si>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</si>
  <si>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</si>
  <si>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</si>
  <si>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</si>
  <si>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</si>
  <si>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</si>
  <si>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</si>
  <si>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</si>
  <si>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</si>
  <si>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</si>
  <si>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</si>
  <si>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</si>
  <si>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</si>
  <si>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</si>
  <si>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</si>
  <si>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</si>
  <si>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</si>
  <si>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</si>
  <si>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</si>
  <si>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</si>
  <si>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</si>
  <si>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</si>
  <si>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</si>
  <si>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</si>
  <si>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</si>
  <si>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</si>
  <si>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</si>
  <si>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</si>
  <si>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</si>
  <si>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</si>
  <si>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</si>
  <si>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</si>
  <si>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</si>
  <si>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</si>
  <si>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</si>
  <si>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</si>
  <si>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</si>
  <si>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</si>
  <si>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</si>
  <si>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</si>
  <si>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</si>
  <si>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</si>
  <si>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</si>
  <si>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</si>
  <si>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</si>
  <si>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</si>
  <si>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</si>
  <si>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</si>
  <si>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</si>
  <si>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</si>
  <si>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</si>
  <si>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</si>
  <si>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</si>
  <si>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</si>
  <si>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</si>
  <si>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</si>
  <si>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</si>
  <si>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</si>
  <si>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</si>
  <si>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</si>
  <si>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</si>
  <si>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</si>
  <si>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</si>
  <si>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</si>
  <si>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</si>
  <si>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</si>
  <si>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</si>
  <si>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</si>
  <si>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</si>
  <si>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</si>
  <si>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</si>
  <si>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</si>
  <si>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</si>
  <si>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</si>
  <si>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</si>
  <si>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</si>
  <si>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</si>
  <si>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</si>
  <si>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</si>
  <si>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</si>
  <si>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</si>
  <si>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</si>
  <si>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</si>
  <si>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</si>
  <si>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</si>
  <si>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</si>
  <si>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</si>
  <si>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</si>
  <si>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</si>
  <si>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</si>
  <si>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</si>
  <si>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</si>
  <si>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</si>
  <si>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</si>
  <si>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</si>
  <si>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</si>
  <si>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</si>
  <si>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</si>
  <si>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</si>
  <si>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</si>
  <si>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</si>
  <si>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</si>
  <si>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</si>
  <si>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</si>
  <si>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</si>
  <si>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</si>
  <si>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</si>
  <si>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</si>
  <si>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</si>
  <si>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</si>
  <si>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</si>
  <si>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</si>
  <si>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</si>
  <si>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</si>
  <si>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</si>
  <si>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</si>
  <si>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</si>
  <si>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</si>
  <si>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</si>
  <si>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</si>
  <si>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</si>
  <si>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</si>
  <si>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</si>
  <si>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</si>
  <si>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</si>
  <si>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</si>
  <si>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</si>
  <si>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</si>
  <si>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</si>
  <si>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</si>
  <si>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</si>
  <si>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</si>
  <si>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</si>
  <si>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</si>
  <si>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</si>
  <si>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</si>
  <si>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</si>
  <si>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</si>
  <si>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</si>
  <si>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</si>
  <si>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</si>
  <si>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</si>
  <si>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</si>
  <si>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</si>
  <si>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</si>
  <si>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</si>
  <si>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</si>
  <si>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</si>
  <si>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</si>
  <si>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</si>
  <si>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</si>
  <si>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</si>
  <si>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</si>
  <si>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</si>
  <si>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</si>
  <si>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</si>
  <si>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</si>
  <si>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</si>
  <si>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</si>
  <si>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</si>
  <si>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</si>
  <si>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</si>
  <si>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</si>
  <si>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</si>
  <si>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</si>
  <si>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</si>
  <si>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</si>
  <si>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</si>
  <si>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</si>
  <si>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</si>
  <si>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</si>
  <si>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</si>
  <si>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</si>
  <si>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</si>
  <si>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</si>
  <si>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</si>
  <si>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</si>
  <si>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</si>
  <si>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</si>
  <si>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</si>
  <si>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</si>
  <si>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</si>
  <si>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</si>
  <si>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</si>
  <si>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</si>
  <si>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</si>
  <si>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</si>
  <si>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</si>
  <si>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</si>
  <si>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</si>
  <si>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</si>
  <si>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</si>
  <si>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</si>
  <si>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</si>
  <si>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</si>
  <si>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</si>
  <si>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</si>
  <si>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</si>
  <si>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</si>
  <si>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</si>
  <si>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</si>
  <si>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</si>
  <si>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</si>
  <si>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</si>
  <si>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</si>
  <si>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</si>
  <si>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</si>
  <si>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</si>
  <si>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</si>
  <si>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</si>
  <si>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</si>
  <si>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</si>
  <si>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</si>
  <si>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</si>
  <si>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</si>
  <si>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</si>
  <si>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</si>
  <si>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</si>
  <si>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</si>
  <si>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</si>
  <si>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</si>
  <si>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</si>
  <si>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</si>
  <si>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</si>
  <si>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</si>
  <si>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</si>
  <si>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</si>
  <si>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</si>
  <si>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</si>
  <si>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</si>
  <si>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</si>
  <si>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</si>
  <si>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</si>
  <si>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</si>
  <si>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</si>
  <si>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</si>
  <si>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</si>
  <si>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</si>
  <si>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</si>
  <si>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</si>
  <si>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</si>
  <si>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</si>
  <si>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</si>
  <si>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</si>
  <si>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</si>
  <si>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</si>
  <si>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</si>
  <si>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</si>
  <si>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</si>
  <si>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</si>
  <si>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</si>
  <si>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</si>
  <si>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</si>
  <si>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</si>
  <si>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</si>
  <si>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</si>
  <si>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</si>
  <si>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</si>
  <si>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</si>
  <si>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</si>
  <si>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</si>
  <si>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</si>
  <si>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</si>
  <si>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</si>
  <si>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</si>
  <si>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</si>
  <si>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</si>
  <si>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</si>
  <si>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</si>
  <si>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</si>
  <si>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</si>
  <si>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</si>
  <si>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</si>
  <si>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</si>
  <si>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</si>
  <si>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</si>
  <si>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</si>
  <si>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</si>
  <si>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</si>
  <si>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</si>
  <si>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</si>
  <si>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</si>
  <si>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</si>
  <si>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</si>
  <si>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</si>
  <si>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</si>
  <si>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</si>
  <si>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</si>
  <si>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</si>
  <si>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</si>
  <si>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</si>
  <si>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</si>
  <si>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</si>
  <si>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</si>
  <si>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</si>
  <si>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</si>
  <si>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</si>
  <si>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</si>
  <si>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</si>
  <si>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</si>
  <si>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</si>
  <si>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</si>
  <si>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</si>
  <si>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</si>
  <si>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</si>
  <si>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</si>
  <si>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</si>
  <si>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</si>
  <si>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</si>
  <si>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</si>
  <si>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</si>
  <si>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</si>
  <si>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</si>
  <si>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</si>
  <si>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</si>
  <si>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</si>
  <si>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</si>
  <si>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</si>
  <si>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</si>
  <si>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</si>
  <si>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</si>
  <si>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</si>
  <si>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</si>
  <si>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</si>
  <si>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</si>
  <si>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</si>
  <si>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</si>
  <si>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</si>
  <si>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</si>
  <si>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</si>
  <si>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</si>
  <si>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</si>
  <si>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</si>
  <si>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</si>
  <si>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</si>
  <si>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</si>
  <si>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</si>
  <si>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</si>
  <si>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</si>
  <si>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</si>
  <si>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</si>
  <si>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</si>
  <si>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</si>
  <si>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</si>
  <si>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</si>
  <si>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</si>
  <si>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</si>
  <si>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</si>
  <si>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</si>
  <si>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</si>
  <si>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</si>
  <si>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</si>
  <si>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</si>
  <si>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</si>
  <si>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</si>
  <si>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</si>
  <si>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</si>
  <si>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</si>
  <si>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</si>
  <si>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</si>
  <si>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</si>
  <si>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</si>
  <si>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</si>
  <si>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</si>
  <si>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</si>
  <si>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</si>
  <si>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</si>
  <si>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</si>
  <si>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</si>
  <si>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</si>
  <si>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</si>
  <si>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</si>
  <si>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</si>
  <si>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</si>
  <si>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</si>
  <si>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</si>
  <si>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</si>
  <si>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</si>
  <si>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</si>
  <si>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</si>
  <si>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</si>
  <si>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</si>
  <si>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</si>
  <si>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</si>
  <si>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</si>
  <si>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</si>
  <si>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</si>
  <si>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</si>
  <si>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</si>
  <si>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</si>
  <si>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</si>
  <si>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</si>
  <si>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</si>
  <si>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</si>
  <si>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</si>
  <si>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</si>
  <si>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</si>
  <si>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</si>
  <si>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</si>
  <si>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</si>
  <si>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</si>
  <si>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</si>
  <si>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</si>
  <si>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</si>
  <si>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</si>
  <si>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</si>
  <si>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</si>
  <si>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</si>
  <si>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</si>
  <si>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</si>
  <si>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</si>
  <si>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</si>
  <si>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</si>
  <si>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</si>
  <si>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</si>
  <si>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</si>
  <si>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</si>
  <si>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</si>
  <si>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</si>
  <si>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</si>
  <si>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</si>
  <si>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</si>
  <si>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</si>
  <si>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</si>
  <si>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</si>
  <si>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</si>
  <si>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</si>
  <si>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</si>
  <si>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</si>
  <si>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</si>
  <si>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</si>
  <si>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</si>
  <si>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</si>
  <si>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</si>
  <si>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</si>
  <si>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</si>
  <si>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</si>
  <si>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</si>
  <si>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</si>
  <si>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</si>
  <si>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</si>
  <si>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</si>
  <si>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</si>
  <si>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</si>
  <si>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</si>
  <si>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</si>
  <si>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</si>
  <si>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</si>
  <si>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</si>
  <si>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</si>
  <si>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</si>
  <si>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</si>
  <si>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</si>
  <si>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</si>
  <si>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</si>
  <si>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</si>
  <si>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</si>
  <si>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</si>
  <si>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</si>
  <si>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</si>
  <si>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</si>
  <si>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</si>
  <si>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</si>
  <si>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</si>
  <si>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</si>
  <si>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</si>
  <si>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</si>
  <si>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</si>
  <si>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</si>
  <si>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</si>
  <si>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</si>
  <si>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</si>
  <si>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</si>
  <si>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</si>
  <si>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</si>
  <si>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</si>
  <si>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</si>
  <si>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</si>
  <si>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</si>
  <si>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</si>
  <si>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</si>
  <si>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</si>
  <si>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</si>
  <si>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</si>
  <si>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</si>
  <si>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</si>
  <si>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</si>
  <si>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</si>
  <si>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</si>
  <si>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</si>
  <si>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</si>
  <si>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</si>
  <si>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</si>
  <si>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</si>
  <si>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</si>
  <si>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</si>
  <si>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</si>
  <si>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</si>
  <si>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</si>
  <si>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</si>
  <si>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</si>
  <si>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</si>
  <si>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</si>
  <si>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</si>
  <si>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</si>
  <si>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</si>
  <si>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</si>
  <si>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</si>
  <si>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</si>
  <si>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</si>
  <si>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</si>
  <si>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</si>
  <si>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</si>
  <si>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</si>
  <si>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</si>
  <si>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</si>
  <si>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</si>
  <si>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</si>
  <si>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</si>
  <si>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</si>
  <si>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</si>
  <si>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</si>
  <si>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</si>
  <si>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</si>
  <si>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</si>
  <si>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</si>
  <si>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</si>
  <si>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</si>
  <si>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</si>
  <si>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</si>
  <si>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</si>
  <si>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</si>
  <si>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</si>
  <si>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</si>
  <si>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</si>
  <si>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</si>
  <si>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</si>
  <si>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</si>
  <si>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</si>
  <si>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</si>
  <si>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</si>
  <si>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</si>
  <si>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</si>
  <si>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</si>
  <si>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</si>
  <si>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</si>
  <si>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</si>
  <si>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</si>
  <si>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</si>
  <si>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</si>
  <si>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</si>
  <si>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</si>
  <si>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</si>
  <si>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</si>
  <si>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</si>
  <si>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</si>
  <si>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</si>
  <si>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</si>
  <si>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</si>
  <si>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</si>
  <si>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</si>
  <si>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</si>
  <si>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</si>
  <si>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</si>
  <si>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</si>
  <si>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</si>
  <si>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</si>
  <si>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</si>
  <si>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</si>
  <si>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</si>
  <si>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</si>
  <si>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</si>
  <si>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</si>
  <si>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</si>
  <si>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</si>
  <si>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</si>
  <si>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</si>
  <si>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</si>
  <si>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</si>
  <si>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</si>
  <si>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</si>
  <si>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</si>
  <si>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</si>
  <si>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</si>
  <si>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</si>
  <si>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</si>
  <si>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</si>
  <si>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</si>
  <si>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</si>
  <si>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</si>
  <si>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</si>
  <si>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</si>
  <si>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</si>
  <si>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</si>
  <si>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</si>
  <si>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</si>
  <si>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</si>
  <si>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</si>
  <si>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</si>
  <si>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</si>
  <si>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</si>
  <si>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</si>
  <si>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</si>
  <si>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</si>
  <si>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</si>
  <si>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</si>
  <si>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</si>
  <si>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</si>
  <si>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</si>
  <si>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</si>
  <si>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</si>
  <si>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</si>
  <si>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</si>
  <si>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</si>
  <si>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</si>
  <si>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</si>
  <si>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</si>
  <si>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</si>
  <si>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</si>
  <si>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</si>
  <si>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</si>
  <si>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</si>
  <si>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</si>
  <si>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</si>
  <si>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</si>
  <si>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</si>
  <si>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</si>
  <si>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</si>
  <si>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</si>
  <si>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</si>
  <si>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</si>
  <si>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</si>
  <si>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</si>
  <si>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</si>
  <si>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</si>
  <si>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</si>
  <si>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</si>
  <si>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</si>
  <si>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</si>
  <si>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</si>
  <si>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</si>
  <si>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</si>
  <si>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</si>
  <si>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</si>
  <si>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</si>
  <si>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</si>
  <si>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</si>
  <si>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</si>
  <si>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</si>
  <si>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</si>
  <si>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</si>
  <si>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</si>
  <si>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</si>
  <si>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</si>
  <si>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</si>
  <si>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</si>
  <si>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</si>
  <si>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</si>
  <si>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</si>
  <si>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</si>
  <si>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</si>
  <si>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</si>
  <si>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</si>
  <si>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</si>
  <si>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</si>
  <si>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</si>
  <si>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</si>
  <si>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</si>
  <si>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</si>
  <si>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</si>
  <si>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</si>
  <si>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</si>
  <si>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</si>
  <si>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</si>
  <si>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</si>
  <si>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</si>
  <si>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</si>
  <si>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</si>
  <si>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</si>
  <si>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</si>
  <si>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</si>
  <si>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</si>
  <si>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</si>
  <si>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</si>
  <si>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</si>
  <si>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</si>
  <si>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</si>
  <si>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</si>
  <si>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</si>
  <si>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</si>
  <si>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</si>
  <si>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</si>
  <si>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</si>
  <si>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</si>
  <si>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</si>
  <si>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</si>
  <si>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</si>
  <si>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</si>
  <si>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</si>
  <si>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</si>
  <si>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</si>
  <si>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</si>
  <si>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</si>
  <si>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</si>
  <si>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</si>
  <si>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</si>
  <si>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</si>
  <si>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</si>
  <si>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</si>
  <si>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</si>
  <si>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</si>
  <si>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</si>
  <si>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</si>
  <si>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</si>
  <si>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</si>
  <si>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</si>
  <si>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</si>
  <si>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</si>
  <si>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</si>
  <si>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</si>
  <si>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</si>
  <si>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</si>
  <si>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</si>
  <si>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</si>
  <si>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</si>
  <si>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</si>
  <si>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</si>
  <si>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</si>
  <si>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</si>
  <si>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</si>
  <si>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</si>
  <si>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</si>
  <si>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</si>
  <si>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</si>
  <si>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</si>
  <si>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</si>
  <si>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</si>
  <si>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</si>
  <si>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</si>
  <si>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</si>
  <si>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</si>
  <si>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</si>
  <si>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</si>
  <si>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</si>
  <si>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</si>
  <si>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</si>
  <si>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</si>
  <si>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</si>
  <si>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</si>
  <si>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</si>
  <si>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</si>
  <si>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</si>
  <si>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</si>
  <si>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</si>
  <si>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</si>
  <si>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</si>
  <si>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</si>
  <si>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</si>
  <si>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</si>
  <si>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</si>
  <si>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</si>
  <si>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</si>
  <si>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</si>
  <si>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</si>
  <si>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</si>
  <si>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</si>
  <si>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</si>
  <si>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</si>
  <si>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</si>
  <si>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</si>
  <si>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</si>
  <si>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</si>
  <si>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</si>
  <si>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</si>
  <si>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</si>
  <si>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</si>
  <si>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</si>
  <si>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</si>
  <si>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</si>
  <si>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</si>
  <si>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</si>
  <si>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</si>
  <si>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</si>
  <si>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</si>
  <si>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</si>
  <si>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</si>
  <si>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</si>
  <si>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</si>
  <si>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</si>
  <si>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</si>
  <si>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</si>
  <si>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</si>
  <si>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</si>
  <si>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</si>
  <si>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</si>
  <si>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</si>
  <si>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</si>
  <si>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</si>
  <si>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</si>
  <si>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</si>
  <si>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</si>
  <si>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</si>
  <si>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</si>
  <si>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</si>
  <si>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</si>
  <si>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</si>
  <si>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</si>
  <si>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</si>
  <si>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</si>
  <si>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</si>
  <si>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</si>
  <si>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</si>
  <si>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</si>
  <si>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</si>
  <si>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</si>
  <si>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</si>
  <si>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</si>
  <si>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</si>
  <si>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</si>
  <si>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</si>
  <si>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</si>
  <si>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</si>
  <si>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</si>
  <si>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</si>
  <si>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</si>
  <si>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</si>
  <si>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</si>
  <si>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</si>
  <si>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</si>
  <si>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</si>
  <si>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</si>
  <si>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</si>
  <si>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</si>
  <si>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</si>
  <si>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</si>
  <si>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</si>
  <si>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</si>
  <si>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</si>
  <si>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</si>
  <si>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</si>
  <si>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</si>
  <si>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</si>
  <si>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</si>
  <si>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</si>
  <si>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</si>
  <si>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</si>
  <si>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</si>
  <si>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</si>
  <si>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</si>
  <si>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</si>
  <si>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</si>
  <si>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</si>
  <si>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</si>
  <si>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</si>
  <si>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</si>
  <si>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</si>
  <si>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</si>
  <si>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</si>
  <si>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</si>
  <si>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</si>
  <si>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</si>
  <si>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</si>
  <si>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</si>
  <si>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</si>
  <si>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</si>
  <si>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</si>
  <si>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</si>
  <si>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</si>
  <si>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</si>
  <si>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</si>
  <si>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</si>
  <si>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</si>
  <si>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</si>
  <si>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</si>
  <si>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</si>
  <si>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</si>
  <si>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</si>
  <si>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</si>
  <si>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</si>
  <si>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</si>
  <si>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</si>
  <si>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</si>
  <si>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</si>
  <si>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</si>
  <si>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</si>
  <si>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</si>
  <si>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</si>
  <si>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</si>
  <si>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</si>
  <si>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</si>
  <si>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</si>
  <si>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</si>
  <si>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</si>
  <si>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</si>
  <si>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</si>
  <si>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</si>
  <si>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</si>
  <si>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</si>
  <si>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</si>
  <si>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</si>
  <si>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</si>
  <si>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</si>
  <si>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</si>
  <si>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</si>
  <si>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</si>
  <si>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</si>
  <si>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</si>
  <si>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</si>
  <si>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</si>
  <si>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</si>
  <si>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</si>
  <si>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</si>
  <si>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</si>
  <si>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</si>
  <si>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</si>
  <si>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</si>
  <si>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</si>
  <si>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</si>
  <si>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</si>
  <si>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</si>
  <si>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</si>
  <si>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</si>
  <si>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</si>
  <si>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</si>
  <si>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</si>
  <si>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</si>
  <si>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</si>
  <si>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</si>
  <si>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</si>
  <si>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</si>
  <si>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</si>
  <si>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</si>
  <si>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</si>
  <si>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</si>
  <si>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</si>
  <si>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</si>
  <si>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</si>
  <si>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</si>
  <si>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</si>
  <si>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</si>
  <si>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</si>
  <si>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</si>
  <si>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</si>
  <si>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</si>
  <si>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</si>
  <si>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</si>
  <si>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</si>
  <si>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</si>
  <si>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</si>
  <si>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</si>
  <si>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</si>
  <si>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</si>
  <si>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</si>
  <si>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</si>
  <si>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</si>
  <si>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</si>
  <si>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</si>
  <si>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</si>
  <si>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</si>
  <si>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</si>
  <si>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</si>
  <si>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</si>
  <si>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</si>
  <si>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</si>
  <si>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</si>
  <si>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</si>
  <si>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</si>
  <si>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</si>
  <si>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</si>
  <si>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</si>
  <si>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</si>
  <si>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</si>
  <si>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</si>
  <si>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</si>
  <si>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</si>
  <si>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</si>
  <si>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</si>
  <si>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</si>
  <si>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</si>
  <si>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</si>
  <si>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</si>
  <si>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</si>
  <si>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</si>
  <si>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</si>
  <si>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</si>
  <si>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</si>
  <si>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</si>
  <si>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</si>
  <si>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</si>
  <si>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</si>
  <si>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</si>
  <si>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</si>
  <si>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</si>
  <si>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</si>
  <si>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</si>
  <si>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</si>
  <si>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</si>
  <si>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</si>
  <si>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</si>
  <si>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</si>
  <si>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</si>
  <si>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</si>
  <si>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</si>
  <si>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</si>
  <si>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</si>
  <si>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</si>
  <si>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</si>
  <si>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</si>
  <si>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</si>
  <si>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</si>
  <si>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</si>
  <si>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</si>
  <si>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</si>
  <si>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</si>
  <si>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</si>
  <si>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</si>
  <si>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</si>
  <si>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</si>
  <si>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</si>
  <si>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</si>
  <si>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</si>
  <si>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</si>
  <si>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</si>
  <si>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</si>
  <si>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</si>
  <si>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</si>
  <si>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</si>
  <si>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</si>
  <si>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</si>
  <si>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</si>
  <si>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</si>
  <si>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</si>
  <si>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</si>
  <si>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</si>
  <si>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</si>
  <si>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</si>
  <si>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</si>
  <si>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</si>
  <si>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</si>
  <si>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</si>
  <si>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</si>
  <si>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</si>
  <si>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</si>
  <si>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</si>
  <si>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</si>
  <si>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</si>
  <si>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</si>
  <si>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</si>
  <si>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</si>
  <si>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</si>
  <si>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</si>
  <si>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</si>
  <si>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</si>
  <si>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</si>
  <si>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</si>
  <si>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</si>
  <si>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</si>
  <si>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</si>
  <si>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</si>
  <si>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</si>
  <si>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</si>
  <si>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</si>
  <si>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</si>
  <si>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</si>
  <si>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</si>
  <si>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</si>
  <si>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</si>
  <si>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</si>
  <si>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</si>
  <si>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</si>
  <si>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</si>
  <si>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</si>
  <si>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</si>
  <si>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</si>
  <si>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</si>
  <si>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</si>
  <si>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</si>
  <si>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</si>
  <si>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</si>
  <si>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</si>
  <si>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</si>
  <si>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</si>
  <si>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</si>
  <si>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</si>
  <si>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</si>
  <si>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</si>
  <si>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</si>
  <si>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</si>
  <si>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</si>
  <si>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</si>
  <si>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</si>
  <si>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</si>
  <si>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</si>
  <si>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</si>
  <si>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</si>
  <si>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</si>
  <si>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</si>
  <si>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</si>
  <si>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</si>
  <si>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</si>
  <si>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</si>
  <si>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</si>
  <si>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</si>
  <si>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</si>
  <si>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</si>
  <si>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</si>
  <si>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</si>
  <si>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</si>
  <si>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</si>
  <si>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</si>
  <si>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</si>
  <si>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</si>
  <si>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</si>
  <si>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</si>
  <si>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</si>
  <si>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</si>
  <si>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</si>
  <si>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</si>
  <si>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</si>
  <si>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</si>
  <si>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</si>
  <si>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</si>
  <si>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</si>
  <si>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</si>
  <si>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</si>
  <si>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</si>
  <si>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</si>
  <si>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</si>
  <si>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</si>
  <si>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</si>
  <si>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</si>
  <si>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</si>
  <si>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</si>
  <si>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</si>
  <si>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</si>
  <si>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</si>
  <si>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</si>
  <si>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</si>
  <si>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</si>
  <si>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</si>
  <si>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</si>
  <si>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</si>
  <si>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</si>
  <si>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</si>
  <si>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</si>
  <si>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</si>
  <si>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</si>
  <si>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</si>
  <si>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</si>
  <si>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</si>
  <si>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</si>
  <si>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</si>
  <si>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</si>
  <si>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</si>
  <si>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</si>
  <si>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</si>
  <si>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</si>
  <si>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</si>
  <si>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</si>
  <si>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</si>
  <si>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</si>
  <si>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</si>
  <si>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</si>
  <si>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</si>
  <si>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</si>
  <si>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</si>
  <si>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</si>
  <si>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</si>
  <si>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</si>
  <si>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</si>
  <si>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</si>
  <si>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</si>
  <si>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</si>
  <si>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</si>
  <si>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</si>
  <si>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</si>
  <si>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</si>
  <si>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</si>
  <si>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</si>
  <si>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</si>
  <si>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</si>
  <si>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</si>
  <si>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</si>
  <si>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</si>
  <si>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</si>
  <si>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</si>
  <si>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</si>
  <si>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</si>
  <si>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</si>
  <si>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</si>
  <si>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</si>
  <si>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</si>
  <si>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</si>
  <si>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</si>
  <si>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</si>
  <si>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</si>
  <si>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</si>
  <si>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</si>
  <si>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</si>
  <si>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</si>
  <si>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</si>
  <si>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</si>
  <si>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</si>
  <si>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</si>
  <si>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</si>
  <si>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</si>
  <si>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</si>
  <si>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</si>
  <si>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</si>
  <si>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</si>
  <si>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</si>
  <si>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</si>
  <si>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</si>
  <si>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</si>
  <si>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</si>
  <si>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</si>
  <si>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</si>
  <si>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</si>
  <si>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</si>
  <si>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</si>
  <si>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</si>
  <si>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</si>
  <si>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</si>
  <si>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</si>
  <si>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</si>
  <si>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</si>
  <si>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</si>
  <si>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</si>
  <si>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</si>
  <si>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</si>
  <si>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</si>
  <si>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</si>
  <si>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</si>
  <si>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</si>
  <si>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</si>
  <si>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</si>
  <si>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</si>
  <si>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</si>
  <si>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</si>
  <si>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</si>
  <si>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</si>
  <si>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</si>
  <si>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</si>
  <si>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</si>
  <si>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</si>
  <si>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</si>
  <si>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</si>
  <si>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</si>
  <si>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</si>
  <si>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</si>
  <si>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</si>
  <si>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</si>
  <si>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</si>
  <si>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</si>
  <si>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</si>
  <si>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</si>
  <si>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</si>
  <si>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</si>
  <si>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</si>
  <si>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</si>
  <si>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</si>
  <si>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</si>
  <si>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</si>
  <si>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</si>
  <si>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</si>
  <si>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</si>
  <si>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</si>
  <si>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</si>
  <si>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</si>
  <si>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</si>
  <si>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</si>
  <si>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</si>
  <si>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</si>
  <si>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</si>
  <si>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</si>
  <si>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</si>
  <si>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</si>
  <si>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</si>
  <si>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</si>
  <si>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</si>
  <si>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</si>
  <si>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</si>
  <si>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</si>
  <si>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</si>
  <si>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</si>
  <si>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</si>
  <si>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</si>
  <si>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</si>
  <si>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</si>
  <si>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</si>
  <si>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</si>
  <si>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</si>
  <si>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</si>
  <si>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</si>
  <si>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</si>
  <si>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</si>
  <si>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</si>
  <si>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</si>
  <si>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</si>
  <si>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</si>
  <si>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</si>
  <si>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</si>
  <si>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</si>
  <si>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</si>
  <si>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</si>
  <si>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</si>
  <si>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</si>
  <si>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</si>
  <si>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</si>
  <si>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</si>
  <si>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</si>
  <si>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</si>
  <si>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</si>
  <si>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</si>
  <si>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</si>
  <si>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</si>
  <si>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</si>
  <si>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</si>
  <si>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</si>
  <si>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</si>
  <si>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</si>
  <si>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</si>
  <si>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</si>
  <si>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</si>
  <si>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</si>
  <si>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</si>
  <si>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</si>
  <si>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</si>
  <si>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</si>
  <si>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</si>
  <si>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</si>
  <si>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</si>
  <si>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</si>
  <si>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</si>
  <si>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</si>
  <si>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</si>
  <si>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</si>
  <si>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</si>
  <si>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</si>
  <si>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</si>
  <si>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</si>
  <si>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</si>
  <si>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</si>
  <si>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</si>
  <si>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</si>
  <si>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</si>
  <si>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</si>
  <si>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</si>
  <si>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</si>
  <si>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</si>
  <si>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</si>
  <si>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</si>
  <si>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</si>
  <si>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</si>
  <si>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</si>
  <si>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</si>
  <si>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</si>
  <si>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</si>
  <si>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</si>
  <si>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</si>
  <si>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</si>
  <si>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</si>
  <si>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</si>
  <si>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</si>
  <si>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</si>
  <si>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</si>
  <si>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</si>
  <si>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</si>
  <si>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</si>
  <si>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</si>
  <si>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</si>
  <si>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</si>
  <si>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</si>
  <si>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</si>
  <si>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</si>
  <si>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</si>
  <si>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</si>
  <si>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</si>
  <si>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</si>
  <si>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</si>
  <si>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</si>
  <si>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</si>
  <si>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</si>
  <si>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</si>
  <si>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</si>
  <si>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</si>
  <si>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</si>
  <si>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</si>
  <si>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</si>
  <si>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</si>
  <si>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</si>
  <si>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</si>
  <si>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</si>
  <si>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</si>
  <si>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</si>
  <si>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</si>
  <si>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</si>
  <si>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</si>
  <si>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</si>
  <si>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</si>
  <si>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</si>
  <si>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</si>
  <si>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</si>
  <si>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</si>
  <si>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</si>
  <si>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</si>
  <si>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</si>
  <si>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</si>
  <si>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</si>
  <si>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</si>
  <si>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</si>
  <si>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</si>
  <si>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</si>
  <si>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</si>
  <si>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</si>
  <si>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</si>
  <si>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</si>
  <si>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</si>
  <si>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</si>
  <si>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</si>
  <si>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</si>
  <si>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</si>
  <si>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</si>
  <si>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</si>
  <si>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</si>
  <si>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</si>
  <si>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</si>
  <si>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</si>
  <si>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</si>
  <si>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</si>
  <si>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</si>
  <si>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</si>
  <si>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</si>
  <si>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</si>
  <si>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</si>
  <si>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</si>
  <si>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</si>
  <si>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</si>
  <si>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</si>
  <si>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</si>
  <si>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</si>
  <si>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</si>
  <si>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</si>
  <si>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</si>
  <si>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</si>
  <si>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</si>
  <si>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</si>
  <si>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</si>
  <si>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</si>
  <si>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</si>
  <si>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</si>
  <si>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</si>
  <si>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</si>
  <si>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</si>
  <si>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</si>
  <si>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</si>
  <si>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</si>
  <si>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</si>
  <si>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</si>
  <si>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</si>
  <si>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</si>
  <si>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</si>
  <si>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</si>
  <si>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</si>
  <si>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</si>
  <si>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</si>
  <si>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</si>
  <si>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</si>
  <si>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</si>
  <si>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</si>
  <si>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</si>
  <si>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</si>
  <si>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</si>
  <si>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</si>
  <si>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</si>
  <si>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</si>
  <si>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</si>
  <si>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</si>
  <si>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</si>
  <si>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</si>
  <si>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</si>
  <si>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</si>
  <si>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</si>
  <si>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</si>
  <si>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</si>
  <si>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</si>
  <si>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</si>
  <si>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</si>
  <si>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</si>
  <si>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</si>
  <si>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</si>
  <si>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</si>
  <si>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</si>
  <si>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</si>
  <si>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</si>
  <si>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</si>
  <si>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</si>
  <si>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</si>
  <si>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</si>
  <si>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</si>
  <si>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</si>
  <si>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</si>
  <si>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</si>
  <si>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</si>
  <si>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</si>
  <si>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</si>
  <si>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</si>
  <si>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</si>
  <si>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</si>
  <si>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</si>
  <si>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</si>
  <si>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</si>
  <si>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</si>
  <si>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</si>
  <si>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</si>
  <si>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</si>
  <si>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</si>
  <si>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</si>
  <si>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</si>
  <si>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</si>
  <si>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</si>
  <si>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</si>
  <si>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</si>
  <si>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</si>
  <si>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</si>
  <si>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</si>
  <si>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</si>
  <si>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</si>
  <si>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</si>
  <si>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</si>
  <si>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</si>
  <si>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</si>
  <si>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</si>
  <si>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</si>
  <si>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</si>
  <si>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</si>
  <si>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</si>
  <si>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</si>
  <si>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</si>
  <si>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</si>
  <si>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</si>
  <si>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</si>
  <si>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</si>
  <si>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</si>
  <si>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</si>
  <si>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</si>
  <si>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</si>
  <si>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</si>
  <si>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</si>
  <si>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</si>
  <si>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</si>
  <si>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</si>
  <si>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</si>
  <si>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</si>
  <si>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</si>
  <si>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</si>
  <si>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</si>
  <si>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</si>
  <si>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</si>
  <si>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</si>
  <si>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</si>
  <si>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</si>
  <si>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</si>
  <si>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</si>
  <si>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</si>
  <si>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</si>
  <si>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</si>
  <si>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</si>
  <si>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</si>
  <si>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</si>
  <si>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</si>
  <si>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</si>
  <si>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</si>
  <si>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</si>
  <si>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</si>
  <si>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</si>
  <si>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</si>
  <si>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</si>
  <si>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</si>
  <si>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</si>
  <si>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</si>
  <si>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</si>
  <si>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</si>
  <si>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</si>
  <si>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</si>
  <si>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</si>
  <si>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</si>
  <si>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</si>
  <si>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</si>
  <si>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</si>
  <si>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</si>
  <si>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</si>
  <si>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</si>
  <si>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</si>
  <si>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</si>
  <si>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</si>
  <si>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</si>
  <si>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</si>
  <si>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</si>
  <si>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</si>
  <si>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</si>
  <si>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</si>
  <si>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</si>
  <si>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</si>
  <si>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</si>
  <si>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</si>
  <si>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</si>
  <si>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</si>
  <si>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</si>
  <si>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</si>
  <si>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</si>
  <si>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</si>
  <si>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</si>
  <si>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</si>
  <si>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</si>
  <si>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</si>
  <si>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</si>
  <si>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</si>
  <si>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</si>
  <si>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</si>
  <si>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</si>
  <si>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</si>
  <si>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</si>
  <si>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</si>
  <si>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</si>
  <si>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</si>
  <si>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</si>
  <si>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</si>
  <si>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</si>
  <si>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</si>
  <si>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</si>
  <si>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</si>
  <si>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</si>
  <si>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</si>
  <si>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</si>
  <si>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</si>
  <si>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</si>
  <si>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</si>
  <si>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</si>
  <si>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</si>
  <si>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</si>
  <si>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</si>
  <si>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</si>
  <si>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</si>
  <si>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</si>
  <si>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</si>
  <si>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</si>
  <si>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</si>
  <si>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</si>
  <si>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</si>
  <si>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</si>
  <si>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</si>
  <si>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</si>
  <si>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</si>
  <si>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</si>
  <si>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</si>
  <si>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</si>
  <si>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</si>
  <si>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</si>
  <si>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</si>
  <si>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</si>
  <si>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</si>
  <si>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</si>
  <si>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</si>
  <si>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</si>
  <si>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</si>
  <si>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</si>
  <si>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</si>
  <si>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</si>
  <si>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</si>
  <si>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</si>
  <si>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</si>
  <si>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</si>
  <si>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</si>
  <si>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</si>
  <si>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</si>
  <si>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</si>
  <si>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</si>
  <si>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</si>
  <si>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</si>
  <si>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</si>
  <si>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</si>
  <si>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</si>
  <si>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</si>
  <si>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</si>
  <si>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</si>
  <si>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</si>
  <si>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</si>
  <si>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</si>
  <si>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</si>
  <si>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</si>
  <si>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</si>
  <si>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</si>
  <si>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</si>
  <si>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</si>
  <si>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</si>
  <si>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</si>
  <si>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</si>
  <si>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</si>
  <si>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</si>
  <si>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</si>
  <si>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</si>
  <si>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</si>
  <si>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</si>
  <si>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</si>
  <si>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</si>
  <si>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</si>
  <si>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</si>
  <si>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</si>
  <si>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</si>
  <si>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</si>
  <si>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</si>
  <si>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</si>
  <si>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</si>
  <si>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</si>
  <si>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</si>
  <si>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</si>
  <si>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</si>
  <si>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</si>
  <si>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</si>
  <si>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</si>
  <si>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</si>
  <si>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</si>
  <si>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</si>
  <si>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</si>
  <si>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</si>
  <si>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</si>
  <si>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</si>
  <si>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</si>
  <si>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</si>
  <si>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</si>
  <si>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</si>
  <si>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</si>
  <si>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</si>
  <si>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</si>
  <si>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</si>
  <si>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</si>
  <si>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</si>
  <si>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</si>
  <si>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</si>
  <si>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</si>
  <si>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</si>
  <si>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</si>
  <si>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</si>
  <si>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</si>
  <si>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</si>
  <si>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</si>
  <si>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</si>
  <si>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</si>
  <si>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</si>
  <si>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</si>
  <si>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</si>
  <si>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</si>
  <si>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</si>
  <si>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</si>
  <si>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</si>
  <si>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</si>
  <si>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</si>
  <si>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</si>
  <si>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</si>
  <si>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</si>
  <si>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</si>
  <si>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</si>
  <si>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</si>
  <si>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</si>
  <si>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</si>
  <si>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</si>
  <si>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</si>
  <si>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</si>
  <si>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</si>
  <si>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</si>
  <si>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</si>
  <si>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</si>
  <si>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</si>
  <si>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</si>
  <si>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</si>
  <si>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</si>
  <si>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</si>
  <si>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</si>
  <si>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</si>
  <si>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</si>
  <si>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</si>
  <si>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</si>
  <si>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</si>
  <si>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</si>
  <si>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</si>
  <si>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</si>
  <si>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</si>
  <si>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</si>
  <si>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</si>
  <si>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</si>
  <si>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</si>
  <si>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</si>
  <si>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</si>
  <si>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</si>
  <si>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</si>
  <si>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</si>
  <si>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</si>
  <si>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</si>
  <si>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</si>
  <si>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</si>
  <si>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</si>
  <si>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</si>
  <si>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</si>
  <si>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</si>
  <si>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</si>
  <si>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</si>
  <si>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</si>
  <si>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</si>
  <si>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</si>
  <si>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</si>
  <si>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</si>
  <si>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</si>
  <si>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</si>
  <si>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</si>
  <si>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</si>
  <si>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</si>
  <si>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</si>
  <si>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</si>
  <si>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</si>
  <si>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</si>
  <si>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</si>
  <si>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</si>
  <si>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</si>
  <si>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</si>
  <si>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</si>
  <si>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</si>
  <si>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</si>
  <si>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</si>
  <si>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</si>
  <si>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</si>
  <si>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</si>
  <si>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</si>
  <si>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</si>
  <si>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</si>
  <si>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</si>
  <si>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</si>
  <si>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</si>
  <si>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</si>
  <si>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</si>
  <si>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</si>
  <si>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</si>
  <si>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</si>
  <si>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</si>
  <si>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</si>
  <si>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</si>
  <si>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</si>
  <si>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</si>
  <si>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</si>
  <si>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</si>
  <si>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</si>
  <si>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</si>
  <si>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</si>
  <si>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</si>
  <si>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</si>
  <si>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</si>
  <si>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</si>
  <si>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</si>
  <si>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</si>
  <si>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</si>
  <si>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</si>
  <si>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</si>
  <si>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</si>
  <si>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</si>
  <si>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</si>
  <si>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</si>
  <si>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</si>
  <si>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</si>
  <si>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</si>
  <si>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</si>
  <si>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</si>
  <si>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</si>
  <si>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</si>
  <si>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</si>
  <si>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</si>
  <si>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</si>
  <si>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</si>
  <si>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</si>
  <si>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</si>
  <si>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</si>
  <si>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</si>
  <si>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</si>
  <si>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</si>
  <si>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</si>
  <si>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</si>
  <si>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</si>
  <si>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</si>
  <si>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</si>
  <si>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</si>
  <si>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</si>
  <si>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</si>
  <si>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</si>
  <si>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</si>
  <si>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</si>
  <si>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</si>
  <si>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</si>
  <si>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</si>
  <si>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</si>
  <si>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</si>
  <si>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</si>
  <si>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</si>
  <si>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</si>
  <si>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</si>
  <si>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</si>
  <si>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</si>
  <si>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</si>
  <si>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</si>
  <si>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</si>
  <si>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</si>
  <si>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</si>
  <si>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</si>
  <si>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</si>
  <si>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</si>
  <si>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</si>
  <si>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</si>
  <si>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</si>
  <si>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</si>
  <si>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</si>
  <si>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</si>
  <si>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</si>
  <si>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</si>
  <si>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</si>
  <si>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</si>
  <si>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</si>
  <si>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</si>
  <si>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</si>
  <si>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</si>
  <si>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</si>
  <si>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</si>
  <si>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</si>
  <si>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</si>
  <si>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</si>
  <si>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</si>
  <si>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</si>
  <si>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</si>
  <si>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</si>
  <si>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</si>
  <si>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</si>
  <si>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</si>
  <si>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</si>
  <si>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</si>
  <si>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</si>
  <si>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</si>
  <si>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</si>
  <si>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</si>
  <si>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</si>
  <si>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</si>
  <si>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</si>
  <si>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</si>
  <si>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</si>
  <si>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</si>
  <si>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</si>
  <si>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</si>
  <si>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</si>
  <si>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</si>
  <si>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</si>
  <si>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</si>
  <si>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</si>
  <si>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</si>
  <si>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</si>
  <si>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</si>
  <si>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</si>
  <si>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</si>
  <si>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</si>
  <si>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</si>
  <si>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</si>
  <si>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</si>
  <si>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</si>
  <si>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</si>
  <si>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</si>
  <si>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</si>
  <si>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</si>
  <si>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</si>
  <si>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</si>
  <si>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</si>
  <si>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</si>
  <si>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</si>
  <si>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</si>
  <si>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</si>
  <si>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</si>
  <si>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</si>
  <si>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</si>
  <si>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</si>
  <si>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</si>
  <si>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</si>
  <si>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</si>
  <si>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</si>
  <si>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</si>
  <si>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</si>
  <si>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</si>
  <si>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</si>
  <si>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</si>
  <si>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</si>
  <si>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</si>
  <si>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</si>
  <si>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</si>
  <si>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</si>
  <si>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</si>
  <si>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</si>
  <si>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</si>
  <si>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</si>
  <si>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</si>
  <si>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</si>
  <si>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</si>
  <si>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</si>
  <si>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</si>
  <si>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</si>
  <si>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</si>
  <si>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</si>
  <si>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</si>
  <si>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</si>
  <si>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</si>
  <si>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</si>
  <si>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</si>
  <si>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</si>
  <si>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</si>
  <si>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</si>
  <si>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</si>
  <si>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</si>
  <si>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</si>
  <si>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</si>
  <si>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</si>
  <si>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</si>
  <si>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</si>
  <si>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</si>
  <si>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</si>
  <si>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</si>
  <si>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</si>
  <si>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</si>
  <si>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</si>
  <si>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</si>
  <si>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</si>
  <si>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</si>
  <si>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</si>
  <si>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</si>
  <si>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</si>
  <si>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</si>
  <si>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</si>
  <si>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</si>
  <si>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</si>
  <si>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</si>
  <si>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</si>
  <si>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</si>
  <si>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</si>
  <si>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</si>
  <si>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</si>
  <si>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</si>
  <si>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</si>
  <si>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</si>
  <si>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</si>
  <si>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</si>
  <si>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</si>
  <si>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</si>
  <si>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</si>
  <si>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</si>
  <si>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</si>
  <si>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</si>
  <si>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</si>
  <si>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</si>
  <si>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</si>
  <si>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</si>
  <si>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</si>
  <si>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</si>
  <si>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</si>
  <si>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</si>
  <si>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</si>
  <si>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</si>
  <si>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</si>
  <si>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</si>
  <si>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</si>
  <si>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</si>
  <si>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</si>
  <si>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</si>
  <si>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</si>
  <si>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</si>
  <si>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</si>
  <si>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</si>
  <si>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</si>
  <si>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</si>
  <si>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</si>
  <si>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</si>
  <si>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</si>
  <si>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</si>
  <si>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</si>
  <si>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</si>
  <si>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</si>
  <si>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</si>
  <si>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</si>
  <si>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</si>
  <si>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</si>
  <si>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</si>
  <si>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</si>
  <si>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</si>
  <si>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</si>
  <si>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</si>
  <si>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</si>
  <si>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</si>
  <si>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</si>
  <si>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</si>
  <si>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</si>
  <si>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</si>
  <si>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</si>
  <si>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</si>
  <si>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</si>
  <si>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</si>
  <si>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</si>
  <si>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</si>
  <si>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</si>
  <si>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</si>
  <si>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</si>
  <si>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</si>
  <si>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</si>
  <si>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</si>
  <si>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</si>
  <si>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</si>
  <si>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</si>
  <si>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</si>
  <si>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</si>
  <si>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</si>
  <si>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</si>
  <si>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</si>
  <si>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</si>
  <si>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</si>
  <si>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</si>
  <si>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</si>
  <si>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</si>
  <si>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</si>
  <si>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</si>
  <si>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</si>
  <si>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</si>
  <si>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</si>
  <si>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</si>
  <si>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</si>
  <si>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</si>
  <si>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</si>
  <si>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</si>
  <si>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</si>
  <si>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</si>
  <si>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</si>
  <si>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</si>
  <si>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</si>
  <si>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</si>
  <si>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</si>
  <si>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</si>
  <si>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</si>
  <si>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</si>
  <si>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</si>
  <si>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</si>
  <si>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</si>
  <si>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</si>
  <si>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</si>
  <si>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</si>
  <si>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</si>
  <si>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</si>
  <si>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</si>
  <si>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</si>
  <si>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</si>
  <si>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</si>
  <si>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</si>
  <si>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</si>
  <si>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</si>
  <si>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</si>
  <si>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</si>
  <si>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</si>
  <si>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</si>
  <si>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</si>
  <si>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</si>
  <si>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</si>
  <si>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</si>
  <si>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</si>
  <si>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</si>
  <si>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</si>
  <si>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</si>
  <si>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</si>
  <si>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</si>
  <si>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</si>
  <si>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</si>
  <si>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</si>
  <si>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</si>
  <si>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</si>
  <si>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</si>
  <si>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</si>
  <si>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</si>
  <si>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</si>
  <si>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</si>
  <si>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</si>
  <si>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</si>
  <si>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</si>
  <si>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</si>
  <si>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</si>
  <si>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</si>
  <si>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</si>
  <si>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</si>
  <si>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</si>
  <si>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</si>
  <si>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</si>
  <si>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</si>
  <si>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</si>
  <si>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</si>
  <si>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</si>
  <si>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</si>
  <si>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</si>
  <si>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</si>
  <si>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</si>
  <si>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</si>
  <si>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</si>
  <si>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</si>
  <si>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</si>
  <si>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</si>
  <si>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</si>
  <si>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</si>
  <si>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</si>
  <si>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</si>
  <si>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</si>
  <si>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</si>
  <si>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</si>
  <si>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</si>
  <si>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</si>
  <si>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</si>
  <si>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</si>
  <si>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</si>
  <si>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</si>
  <si>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</si>
  <si>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</si>
  <si>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</si>
  <si>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</si>
  <si>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</si>
  <si>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</si>
  <si>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</si>
  <si>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</si>
  <si>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</si>
  <si>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</si>
  <si>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</si>
  <si>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</si>
  <si>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</si>
  <si>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</si>
  <si>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</si>
  <si>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</si>
  <si>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</si>
  <si>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</si>
  <si>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</si>
  <si>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</si>
  <si>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</si>
  <si>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</si>
  <si>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</si>
  <si>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</si>
  <si>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</si>
  <si>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</si>
  <si>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</si>
  <si>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</si>
  <si>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</si>
  <si>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</si>
  <si>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</si>
  <si>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</si>
  <si>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</si>
  <si>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</si>
  <si>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</si>
  <si>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</si>
  <si>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</si>
  <si>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</si>
  <si>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</si>
  <si>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</si>
  <si>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</si>
  <si>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</si>
  <si>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</si>
  <si>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</si>
  <si>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</si>
  <si>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</si>
  <si>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</si>
  <si>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</si>
  <si>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</si>
  <si>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</si>
  <si>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</si>
  <si>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</si>
  <si>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</si>
  <si>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</si>
  <si>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</si>
  <si>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</si>
  <si>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</si>
  <si>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</si>
  <si>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</si>
  <si>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</si>
  <si>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</si>
  <si>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</si>
  <si>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</si>
  <si>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</si>
  <si>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</si>
  <si>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</si>
  <si>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</si>
  <si>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</si>
  <si>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</si>
  <si>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</si>
  <si>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</si>
  <si>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</si>
  <si>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</si>
  <si>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</si>
  <si>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</si>
  <si>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</si>
  <si>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</si>
  <si>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</si>
  <si>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</si>
  <si>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</si>
  <si>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</si>
  <si>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</si>
  <si>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</si>
  <si>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</si>
  <si>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</si>
  <si>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</si>
  <si>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</si>
  <si>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</si>
  <si>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</si>
  <si>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</si>
  <si>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</si>
  <si>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</si>
  <si>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</si>
  <si>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</si>
  <si>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</si>
  <si>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</si>
  <si>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</si>
  <si>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</si>
  <si>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</si>
  <si>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</si>
  <si>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</si>
  <si>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</si>
  <si>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</si>
  <si>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</si>
  <si>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</si>
  <si>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</si>
  <si>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</si>
  <si>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</si>
  <si>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</si>
  <si>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</si>
  <si>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</si>
  <si>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</si>
  <si>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</si>
  <si>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</si>
  <si>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</si>
  <si>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</si>
  <si>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</si>
  <si>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</si>
  <si>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</si>
  <si>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</si>
  <si>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</si>
  <si>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</si>
  <si>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</si>
  <si>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</si>
  <si>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</si>
  <si>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</si>
  <si>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</si>
  <si>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</si>
  <si>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</si>
  <si>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</si>
  <si>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</si>
  <si>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</si>
  <si>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</si>
  <si>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</si>
  <si>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</si>
  <si>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</si>
  <si>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</si>
  <si>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</si>
  <si>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</si>
  <si>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</si>
  <si>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</si>
  <si>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</si>
  <si>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</si>
  <si>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</si>
  <si>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</si>
  <si>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</si>
  <si>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</si>
  <si>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</si>
  <si>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</si>
  <si>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</si>
  <si>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</si>
  <si>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</si>
  <si>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</si>
  <si>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</si>
  <si>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</si>
  <si>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</si>
  <si>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</si>
  <si>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</si>
  <si>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</si>
  <si>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</si>
  <si>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</si>
  <si>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</si>
  <si>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</si>
  <si>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</si>
  <si>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</si>
  <si>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</si>
  <si>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</si>
  <si>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</si>
  <si>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</si>
  <si>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</si>
  <si>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</si>
  <si>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</si>
  <si>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</si>
  <si>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</si>
  <si>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</si>
  <si>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</si>
  <si>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</si>
  <si>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</si>
  <si>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</si>
  <si>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</si>
  <si>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</si>
  <si>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</si>
  <si>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</si>
  <si>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</si>
  <si>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</si>
  <si>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</si>
  <si>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</si>
  <si>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</si>
  <si>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</si>
  <si>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</si>
  <si>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</si>
  <si>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</si>
  <si>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</si>
  <si>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</si>
  <si>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</si>
  <si>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</si>
  <si>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</si>
  <si>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</si>
  <si>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</si>
  <si>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</si>
  <si>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</si>
  <si>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</si>
  <si>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</si>
  <si>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</si>
  <si>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</si>
  <si>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</si>
  <si>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</si>
  <si>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</si>
  <si>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</si>
  <si>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</si>
  <si>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</si>
  <si>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</si>
  <si>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</si>
  <si>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</si>
  <si>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</si>
  <si>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</si>
  <si>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</si>
  <si>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</si>
  <si>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</si>
  <si>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</si>
  <si>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</si>
  <si>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</si>
  <si>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</si>
  <si>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</si>
  <si>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</si>
  <si>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</si>
  <si>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</si>
  <si>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</si>
  <si>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</si>
  <si>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</si>
  <si>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</si>
  <si>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</si>
  <si>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</si>
  <si>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</si>
  <si>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</si>
  <si>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</si>
  <si>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</si>
  <si>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</si>
  <si>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</si>
  <si>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</si>
  <si>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</si>
  <si>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</si>
  <si>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</si>
  <si>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</si>
  <si>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</si>
  <si>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</si>
  <si>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</si>
  <si>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</si>
  <si>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</si>
  <si>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</si>
  <si>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</si>
  <si>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</si>
  <si>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</si>
  <si>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</si>
  <si>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</si>
  <si>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</si>
  <si>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</si>
  <si>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</si>
  <si>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</si>
  <si>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</si>
  <si>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</si>
  <si>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</si>
  <si>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</si>
  <si>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</si>
  <si>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</si>
  <si>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</si>
  <si>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</si>
  <si>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</si>
  <si>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</si>
  <si>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</si>
  <si>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</si>
  <si>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</si>
  <si>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</si>
  <si>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</si>
  <si>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</si>
  <si>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</si>
  <si>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</si>
  <si>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</si>
  <si>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</si>
  <si>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</si>
  <si>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</si>
  <si>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</si>
  <si>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</si>
  <si>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</si>
  <si>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</si>
  <si>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</si>
  <si>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</si>
  <si>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</si>
  <si>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</si>
  <si>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</si>
  <si>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</si>
  <si>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</si>
  <si>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</si>
  <si>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</si>
  <si>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</si>
  <si>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</si>
  <si>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</si>
  <si>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</si>
  <si>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</si>
  <si>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</si>
  <si>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</si>
  <si>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</si>
  <si>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</si>
  <si>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</si>
  <si>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</si>
  <si>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</si>
  <si>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</si>
  <si>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</si>
  <si>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</si>
  <si>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</si>
  <si>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</si>
  <si>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</si>
  <si>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</si>
  <si>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</si>
  <si>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</si>
  <si>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</si>
  <si>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</si>
  <si>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</si>
  <si>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</si>
  <si>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</si>
  <si>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</si>
  <si>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</si>
  <si>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</si>
  <si>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</si>
  <si>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</si>
  <si>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</si>
  <si>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</si>
  <si>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</si>
  <si>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</si>
  <si>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</si>
  <si>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</si>
  <si>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</si>
  <si>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</si>
  <si>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</si>
  <si>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</si>
  <si>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</si>
  <si>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</si>
  <si>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</si>
  <si>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</si>
  <si>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</si>
  <si>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</si>
  <si>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</si>
  <si>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</si>
  <si>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</si>
  <si>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</si>
  <si>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</si>
  <si>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</si>
  <si>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</si>
  <si>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</si>
  <si>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</si>
  <si>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</si>
  <si>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</si>
  <si>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</si>
  <si>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</si>
  <si>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</si>
  <si>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</si>
  <si>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</si>
  <si>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</si>
  <si>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</si>
  <si>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</si>
  <si>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</si>
  <si>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</si>
  <si>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</si>
  <si>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</si>
  <si>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</si>
  <si>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</si>
  <si>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</si>
  <si>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</si>
  <si>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</si>
  <si>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</si>
  <si>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</si>
  <si>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</si>
  <si>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</si>
  <si>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</si>
  <si>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</si>
  <si>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</si>
  <si>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</si>
  <si>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</si>
  <si>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</si>
  <si>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</si>
  <si>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</si>
  <si>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</si>
  <si>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</si>
  <si>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</si>
  <si>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</si>
  <si>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</si>
  <si>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</si>
  <si>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</si>
  <si>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</si>
  <si>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</si>
  <si>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</si>
  <si>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</si>
  <si>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</si>
  <si>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</si>
  <si>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</si>
  <si>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</si>
  <si>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</si>
  <si>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</si>
  <si>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</si>
  <si>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</si>
  <si>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</si>
  <si>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</si>
  <si>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</si>
  <si>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</si>
  <si>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</si>
  <si>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</si>
  <si>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</si>
  <si>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</si>
  <si>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</si>
  <si>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</si>
  <si>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</si>
  <si>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</si>
  <si>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</si>
  <si>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</si>
  <si>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</si>
  <si>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</si>
  <si>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</si>
  <si>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</si>
  <si>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</si>
  <si>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</si>
  <si>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</si>
  <si>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</si>
  <si>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</si>
  <si>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</si>
  <si>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</si>
  <si>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</si>
  <si>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</si>
  <si>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</si>
  <si>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</si>
  <si>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</si>
  <si>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</si>
  <si>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</si>
  <si>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</si>
  <si>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</si>
  <si>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</si>
  <si>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</si>
  <si>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</si>
  <si>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</si>
  <si>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</si>
  <si>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</si>
  <si>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</si>
  <si>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</si>
  <si>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</si>
  <si>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</si>
  <si>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</si>
  <si>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</si>
  <si>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</si>
  <si>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</si>
  <si>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</si>
  <si>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</si>
  <si>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</si>
  <si>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</si>
  <si>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</si>
  <si>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</si>
  <si>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</si>
  <si>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</si>
  <si>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</si>
  <si>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</si>
  <si>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</si>
  <si>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</si>
  <si>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</si>
  <si>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</si>
  <si>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</si>
  <si>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</si>
  <si>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</si>
  <si>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</si>
  <si>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</si>
  <si>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</si>
  <si>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</si>
  <si>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</si>
  <si>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</si>
  <si>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</si>
  <si>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</si>
  <si>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</si>
  <si>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</si>
  <si>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</si>
  <si>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</si>
  <si>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</si>
  <si>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</si>
  <si>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</si>
  <si>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</si>
  <si>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</si>
  <si>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</si>
  <si>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</si>
  <si>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</si>
  <si>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</si>
  <si>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</si>
  <si>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</si>
  <si>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</si>
  <si>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</si>
  <si>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</si>
  <si>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</si>
  <si>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</si>
  <si>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</si>
  <si>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</si>
  <si>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</si>
  <si>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</si>
  <si>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</si>
  <si>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</si>
  <si>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</si>
  <si>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</si>
  <si>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</si>
  <si>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</si>
  <si>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</si>
  <si>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</si>
  <si>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</si>
  <si>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</si>
  <si>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</si>
  <si>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</si>
  <si>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</si>
  <si>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</si>
  <si>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</si>
  <si>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</si>
  <si>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</si>
  <si>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</si>
  <si>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</si>
  <si>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</si>
  <si>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</si>
  <si>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</si>
  <si>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</si>
  <si>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</si>
  <si>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</si>
  <si>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</si>
  <si>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</si>
  <si>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</si>
  <si>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</si>
  <si>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</si>
  <si>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</si>
  <si>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</si>
  <si>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</si>
  <si>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</si>
  <si>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</si>
  <si>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</si>
  <si>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</si>
  <si>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</si>
  <si>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</si>
  <si>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</si>
  <si>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</si>
  <si>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</si>
  <si>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</si>
  <si>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</si>
  <si>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</si>
  <si>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</si>
  <si>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</si>
  <si>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</si>
  <si>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</si>
  <si>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</si>
  <si>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</si>
  <si>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</si>
  <si>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</si>
  <si>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</si>
  <si>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</si>
  <si>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</si>
  <si>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</si>
  <si>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</si>
  <si>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</si>
  <si>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</si>
  <si>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</si>
  <si>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</si>
  <si>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</si>
  <si>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</si>
  <si>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</si>
  <si>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</si>
  <si>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</si>
  <si>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</si>
  <si>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</si>
  <si>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</si>
  <si>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</si>
  <si>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</si>
  <si>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</si>
  <si>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</si>
  <si>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</si>
  <si>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</si>
  <si>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</si>
  <si>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</si>
  <si>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</si>
  <si>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</si>
  <si>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</si>
  <si>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</si>
  <si>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</si>
  <si>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</si>
  <si>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</si>
  <si>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</si>
  <si>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</si>
  <si>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</si>
  <si>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</si>
  <si>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</si>
  <si>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</si>
  <si>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</si>
  <si>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</si>
  <si>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</si>
  <si>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</si>
  <si>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</si>
  <si>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</si>
  <si>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</si>
  <si>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</si>
  <si>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</si>
  <si>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</si>
  <si>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</si>
  <si>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</si>
  <si>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</si>
  <si>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</si>
  <si>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</si>
  <si>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</si>
  <si>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</si>
  <si>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</si>
  <si>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</si>
  <si>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</si>
  <si>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</si>
  <si>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</si>
  <si>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</si>
  <si>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</si>
  <si>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</si>
  <si>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</si>
  <si>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</si>
  <si>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</si>
  <si>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</si>
  <si>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</si>
  <si>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</si>
  <si>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</si>
  <si>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</si>
  <si>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</si>
  <si>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</si>
  <si>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</si>
  <si>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</si>
  <si>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</si>
  <si>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</si>
  <si>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</si>
  <si>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</si>
  <si>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</si>
  <si>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</si>
  <si>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</si>
  <si>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</si>
  <si>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</si>
  <si>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</si>
  <si>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</si>
  <si>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</si>
  <si>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</si>
  <si>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</si>
  <si>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</si>
  <si>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</si>
  <si>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</si>
  <si>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</si>
  <si>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</si>
  <si>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</si>
  <si>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</si>
  <si>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</si>
  <si>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</si>
  <si>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</si>
  <si>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</si>
  <si>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</si>
  <si>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</si>
  <si>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</si>
  <si>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</si>
  <si>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</si>
  <si>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</si>
  <si>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</si>
  <si>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</si>
  <si>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</si>
  <si>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</si>
  <si>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</si>
  <si>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</si>
  <si>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</si>
  <si>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</si>
  <si>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</si>
  <si>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</si>
  <si>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</si>
  <si>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</si>
  <si>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</si>
  <si>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</si>
  <si>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</si>
  <si>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</si>
  <si>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</si>
  <si>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</si>
  <si>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</si>
  <si>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</si>
  <si>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</si>
  <si>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</si>
  <si>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</si>
  <si>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</si>
  <si>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</si>
  <si>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</si>
  <si>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</si>
  <si>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</si>
  <si>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</si>
  <si>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</si>
  <si>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</si>
  <si>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</si>
  <si>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</si>
  <si>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</si>
  <si>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</si>
  <si>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</si>
  <si>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</si>
  <si>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</si>
  <si>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</si>
  <si>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</si>
  <si>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</si>
  <si>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</si>
  <si>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</si>
  <si>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</si>
  <si>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</si>
  <si>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</si>
  <si>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</si>
  <si>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</si>
  <si>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</si>
  <si>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</si>
  <si>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</si>
  <si>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</si>
  <si>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</si>
  <si>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</si>
  <si>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</si>
  <si>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</si>
  <si>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</si>
  <si>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</si>
  <si>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</si>
  <si>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</si>
  <si>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</si>
  <si>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</si>
  <si>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</si>
  <si>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</si>
  <si>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</si>
  <si>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</si>
  <si>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</si>
  <si>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</si>
  <si>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</si>
  <si>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</si>
  <si>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</si>
  <si>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</si>
  <si>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</si>
  <si>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</si>
  <si>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</si>
  <si>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</si>
  <si>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</si>
  <si>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</si>
  <si>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</si>
  <si>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</si>
  <si>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</si>
  <si>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</si>
  <si>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</si>
  <si>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</si>
  <si>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</si>
  <si>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</si>
  <si>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</si>
  <si>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</si>
  <si>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</si>
  <si>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</si>
  <si>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</si>
  <si>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</si>
  <si>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</si>
  <si>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</si>
  <si>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</si>
  <si>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</si>
  <si>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</si>
  <si>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</si>
  <si>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</si>
  <si>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</si>
  <si>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</si>
  <si>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</si>
  <si>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</si>
  <si>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</si>
  <si>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</si>
  <si>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</si>
  <si>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</si>
  <si>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</si>
  <si>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</si>
  <si>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</si>
  <si>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</si>
  <si>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</si>
  <si>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</si>
  <si>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</si>
  <si>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</si>
  <si>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</si>
  <si>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</si>
  <si>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</si>
  <si>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</si>
  <si>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</si>
  <si>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</si>
  <si>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</si>
  <si>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</si>
  <si>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</si>
  <si>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</si>
  <si>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</si>
  <si>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</si>
  <si>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</si>
  <si>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</si>
  <si>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</si>
  <si>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</si>
  <si>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</si>
  <si>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</si>
  <si>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</si>
  <si>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</si>
  <si>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</si>
  <si>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</si>
  <si>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</si>
  <si>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</si>
  <si>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</si>
  <si>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</si>
  <si>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</si>
  <si>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</si>
  <si>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</si>
  <si>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</si>
  <si>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</si>
  <si>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</si>
  <si>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</si>
  <si>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</si>
  <si>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</si>
  <si>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</si>
  <si>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</si>
  <si>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</si>
  <si>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</si>
  <si>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</si>
  <si>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</si>
  <si>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</si>
  <si>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</si>
  <si>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</si>
  <si>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</si>
  <si>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</si>
  <si>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</si>
  <si>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</si>
  <si>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</si>
  <si>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</si>
  <si>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</si>
  <si>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</si>
  <si>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</si>
  <si>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</si>
  <si>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</si>
  <si>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</si>
  <si>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</si>
  <si>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</si>
  <si>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</si>
  <si>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</si>
  <si>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</si>
  <si>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</si>
  <si>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</si>
  <si>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</si>
  <si>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</si>
  <si>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</si>
  <si>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</si>
  <si>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</si>
  <si>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</si>
  <si>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</si>
  <si>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</si>
  <si>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</si>
  <si>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</si>
  <si>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</si>
  <si>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</si>
  <si>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</si>
  <si>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</si>
  <si>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</si>
  <si>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</si>
  <si>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</si>
  <si>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</si>
  <si>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</si>
  <si>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</si>
  <si>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</si>
  <si>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</si>
  <si>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</si>
  <si>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</si>
  <si>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</si>
  <si>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</si>
  <si>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</si>
  <si>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</si>
  <si>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</si>
  <si>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</si>
  <si>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</si>
  <si>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</si>
  <si>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</si>
  <si>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</si>
  <si>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</si>
  <si>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</si>
  <si>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</si>
  <si>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</si>
  <si>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</si>
  <si>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</si>
  <si>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</si>
  <si>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</si>
  <si>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</si>
  <si>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</si>
  <si>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</si>
  <si>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</si>
  <si>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</si>
  <si>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</si>
  <si>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</si>
  <si>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</si>
  <si>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</si>
  <si>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</si>
  <si>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</si>
  <si>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</si>
  <si>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</si>
  <si>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</si>
  <si>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</si>
  <si>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</si>
  <si>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</si>
  <si>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</si>
  <si>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</si>
  <si>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</si>
  <si>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</si>
  <si>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</si>
  <si>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</si>
  <si>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</si>
  <si>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</si>
  <si>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</si>
  <si>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</si>
  <si>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</si>
  <si>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</si>
  <si>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</si>
  <si>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</si>
  <si>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</si>
  <si>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</si>
  <si>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</si>
  <si>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</si>
  <si>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</si>
  <si>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</si>
  <si>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</si>
  <si>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</si>
  <si>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</si>
  <si>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</si>
  <si>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</si>
  <si>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</si>
  <si>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</si>
  <si>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</si>
  <si>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</si>
  <si>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</si>
  <si>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</si>
  <si>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</si>
  <si>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</si>
  <si>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</si>
  <si>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</si>
  <si>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</si>
  <si>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</si>
  <si>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</si>
  <si>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</si>
  <si>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</si>
  <si>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</si>
  <si>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</si>
  <si>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</si>
  <si>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</si>
  <si>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</si>
  <si>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</si>
  <si>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</si>
  <si>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</si>
  <si>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</si>
  <si>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</si>
  <si>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</si>
  <si>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</si>
  <si>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</si>
  <si>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</si>
  <si>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</si>
  <si>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</si>
  <si>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</si>
  <si>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</si>
  <si>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</si>
  <si>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</si>
  <si>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</si>
  <si>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</si>
  <si>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</si>
  <si>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</si>
  <si>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</si>
  <si>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</si>
  <si>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</si>
  <si>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</si>
  <si>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</si>
  <si>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</si>
  <si>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</si>
  <si>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</si>
  <si>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</si>
  <si>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</si>
  <si>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</si>
  <si>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</si>
  <si>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</si>
  <si>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</si>
  <si>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</si>
  <si>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</si>
  <si>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</si>
  <si>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</si>
  <si>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</si>
  <si>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</si>
  <si>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</si>
  <si>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</si>
  <si>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</si>
  <si>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</si>
  <si>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</si>
  <si>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</si>
  <si>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</si>
  <si>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</si>
  <si>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</si>
  <si>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</si>
  <si>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</si>
  <si>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</si>
  <si>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</si>
  <si>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</si>
  <si>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</si>
  <si>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</si>
  <si>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</si>
  <si>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</si>
  <si>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</si>
  <si>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</si>
  <si>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</si>
  <si>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</si>
  <si>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</si>
  <si>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</si>
  <si>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</si>
  <si>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</si>
  <si>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</si>
  <si>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</si>
  <si>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</si>
  <si>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</si>
  <si>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</si>
  <si>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</si>
  <si>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</si>
  <si>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</si>
  <si>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</si>
  <si>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</si>
  <si>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</si>
  <si>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</si>
  <si>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</si>
  <si>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</si>
  <si>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</si>
  <si>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</si>
  <si>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</si>
  <si>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</si>
  <si>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</si>
  <si>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</si>
  <si>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</si>
  <si>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</si>
  <si>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</si>
  <si>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</si>
  <si>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</si>
  <si>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</si>
  <si>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</si>
  <si>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</si>
  <si>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</si>
  <si>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</si>
  <si>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</si>
  <si>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</si>
  <si>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</si>
  <si>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</si>
  <si>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</si>
  <si>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</si>
  <si>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</si>
  <si>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</si>
  <si>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</si>
  <si>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</si>
  <si>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</si>
  <si>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</si>
  <si>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</si>
  <si>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</si>
  <si>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</si>
  <si>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</si>
  <si>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</si>
  <si>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</si>
  <si>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</si>
  <si>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</si>
  <si>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</si>
  <si>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</si>
  <si>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</si>
  <si>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</si>
  <si>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</si>
  <si>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</si>
  <si>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</si>
  <si>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</si>
  <si>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</si>
  <si>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</si>
  <si>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</si>
  <si>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</si>
  <si>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</si>
  <si>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</si>
  <si>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</si>
  <si>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</si>
  <si>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</si>
  <si>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</si>
  <si>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</si>
  <si>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</si>
  <si>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</si>
  <si>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</si>
  <si>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</si>
  <si>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</si>
  <si>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</si>
  <si>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</si>
  <si>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</si>
  <si>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</si>
  <si>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</si>
  <si>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</si>
  <si>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</si>
  <si>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</si>
  <si>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</si>
  <si>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</si>
  <si>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</si>
  <si>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</si>
  <si>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</si>
  <si>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</si>
  <si>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</si>
  <si>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</si>
  <si>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</si>
  <si>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</si>
  <si>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</si>
  <si>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</si>
  <si>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</si>
  <si>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</si>
  <si>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</si>
  <si>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</si>
  <si>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</si>
  <si>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</si>
  <si>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</si>
  <si>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</si>
  <si>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</si>
  <si>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</si>
  <si>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</si>
  <si>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</si>
  <si>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</si>
  <si>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</si>
  <si>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</si>
  <si>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</si>
  <si>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</si>
  <si>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</si>
  <si>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</si>
  <si>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</si>
  <si>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</si>
  <si>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</si>
  <si>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</si>
  <si>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</si>
  <si>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</si>
  <si>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</si>
  <si>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</si>
  <si>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</si>
  <si>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</si>
  <si>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</si>
  <si>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</si>
  <si>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</si>
  <si>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</si>
  <si>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</si>
  <si>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</si>
  <si>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</si>
  <si>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</si>
  <si>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</si>
  <si>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</si>
  <si>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</si>
  <si>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</si>
  <si>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</si>
  <si>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</si>
  <si>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</si>
  <si>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</si>
  <si>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</si>
  <si>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</si>
  <si>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</si>
  <si>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</si>
  <si>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</si>
  <si>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</si>
  <si>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</si>
  <si>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</si>
  <si>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</si>
  <si>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</si>
  <si>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</si>
  <si>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</si>
  <si>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</si>
  <si>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</si>
  <si>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</si>
  <si>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</si>
  <si>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</si>
  <si>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</si>
  <si>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</si>
  <si>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</si>
  <si>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</si>
  <si>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</si>
  <si>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</si>
  <si>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</si>
  <si>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</si>
  <si>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</si>
  <si>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</si>
  <si>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</si>
  <si>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</si>
  <si>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</si>
  <si>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</si>
  <si>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</si>
  <si>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</si>
  <si>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</si>
  <si>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</si>
  <si>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</si>
  <si>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</si>
  <si>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</si>
  <si>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</si>
  <si>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</si>
  <si>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</si>
  <si>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</si>
  <si>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</si>
  <si>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</si>
  <si>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</si>
  <si>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</si>
  <si>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</si>
  <si>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</si>
  <si>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</si>
  <si>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</si>
  <si>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</si>
  <si>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</si>
  <si>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</si>
  <si>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</si>
  <si>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</si>
  <si>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</si>
  <si>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</si>
  <si>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</si>
  <si>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</si>
  <si>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</si>
  <si>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</si>
  <si>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</si>
  <si>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</si>
  <si>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</si>
  <si>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</si>
  <si>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</si>
  <si>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</si>
  <si>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</si>
  <si>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</si>
  <si>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</si>
  <si>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</si>
  <si>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</si>
  <si>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</si>
  <si>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</si>
  <si>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</si>
  <si>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</si>
  <si>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</si>
  <si>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</si>
  <si>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</si>
  <si>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</si>
  <si>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</si>
  <si>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</si>
  <si>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</si>
  <si>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</si>
  <si>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</si>
  <si>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</si>
  <si>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</si>
  <si>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</si>
  <si>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</si>
  <si>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</si>
  <si>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</si>
  <si>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</si>
  <si>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</si>
  <si>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</si>
  <si>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</si>
  <si>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</si>
  <si>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</si>
  <si>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</si>
  <si>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</si>
  <si>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</si>
  <si>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</si>
  <si>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</si>
  <si>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</si>
  <si>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</si>
  <si>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</si>
  <si>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</si>
  <si>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</si>
  <si>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</si>
  <si>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</si>
  <si>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</si>
  <si>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</si>
  <si>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</si>
  <si>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</si>
  <si>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</si>
  <si>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</si>
  <si>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</si>
  <si>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</si>
  <si>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</si>
  <si>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</si>
  <si>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</si>
  <si>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</si>
  <si>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</si>
  <si>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</si>
  <si>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</si>
  <si>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</si>
  <si>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</si>
  <si>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</si>
  <si>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</si>
  <si>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</si>
  <si>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</si>
  <si>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</si>
  <si>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</si>
  <si>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</si>
  <si>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</si>
  <si>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</si>
  <si>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</si>
  <si>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</si>
  <si>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</si>
  <si>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</si>
  <si>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</si>
  <si>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</si>
  <si>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</si>
  <si>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</si>
  <si>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</si>
  <si>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</si>
  <si>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</si>
  <si>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</si>
  <si>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</si>
  <si>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</si>
  <si>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</si>
  <si>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</si>
  <si>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</si>
  <si>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</si>
  <si>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</si>
  <si>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</si>
  <si>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</si>
  <si>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</si>
  <si>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</si>
  <si>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</si>
  <si>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</si>
  <si>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</si>
  <si>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</si>
  <si>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</si>
  <si>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</si>
  <si>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</si>
  <si>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</si>
  <si>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</si>
  <si>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</si>
  <si>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</si>
  <si>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</si>
  <si>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</si>
  <si>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</si>
  <si>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</si>
  <si>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</si>
  <si>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</si>
  <si>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</si>
  <si>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</si>
  <si>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</si>
  <si>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</si>
  <si>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</si>
  <si>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</si>
  <si>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</si>
  <si>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</si>
  <si>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</si>
  <si>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</si>
  <si>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</si>
  <si>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</si>
  <si>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</si>
  <si>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</si>
  <si>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</si>
  <si>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</si>
  <si>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</si>
  <si>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</si>
  <si>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</si>
  <si>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</si>
  <si>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</si>
  <si>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</si>
  <si>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</si>
  <si>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</si>
  <si>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</si>
  <si>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</si>
  <si>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</si>
  <si>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</si>
  <si>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</si>
  <si>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</si>
  <si>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</si>
  <si>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</si>
  <si>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</si>
  <si>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</si>
  <si>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</si>
  <si>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</si>
  <si>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</si>
  <si>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</si>
  <si>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</si>
  <si>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</si>
  <si>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</si>
  <si>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</si>
  <si>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</si>
  <si>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</si>
  <si>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</si>
  <si>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</si>
  <si>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</si>
  <si>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</si>
  <si>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</si>
  <si>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</si>
  <si>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</si>
  <si>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</si>
  <si>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</si>
  <si>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</si>
  <si>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</si>
  <si>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</si>
  <si>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</si>
  <si>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</si>
  <si>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</si>
  <si>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</si>
  <si>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</si>
  <si>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</si>
  <si>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</si>
  <si>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</si>
  <si>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</si>
  <si>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</si>
  <si>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</si>
  <si>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</si>
  <si>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</si>
  <si>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</si>
  <si>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</si>
  <si>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</si>
  <si>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</si>
  <si>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</si>
  <si>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</si>
  <si>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</si>
  <si>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</si>
  <si>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</si>
  <si>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</si>
  <si>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</si>
  <si>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</si>
  <si>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</si>
  <si>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</si>
  <si>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</si>
  <si>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</si>
  <si>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</si>
  <si>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</si>
  <si>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</si>
  <si>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</si>
  <si>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</si>
  <si>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</si>
  <si>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</si>
  <si>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</si>
  <si>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</si>
  <si>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</si>
  <si>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</si>
  <si>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</si>
  <si>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</si>
  <si>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</si>
  <si>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</si>
  <si>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</si>
  <si>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</si>
  <si>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</si>
  <si>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</si>
  <si>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</si>
  <si>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</si>
  <si>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</si>
  <si>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</si>
  <si>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</si>
  <si>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</si>
  <si>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</si>
  <si>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</si>
  <si>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</si>
  <si>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</si>
  <si>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</si>
  <si>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</si>
  <si>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</si>
  <si>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</si>
  <si>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</si>
  <si>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</si>
  <si>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</si>
  <si>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</si>
  <si>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</si>
  <si>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</si>
  <si>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</si>
  <si>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</si>
  <si>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</si>
  <si>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</si>
  <si>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</si>
  <si>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</si>
  <si>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</si>
  <si>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</si>
  <si>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</si>
  <si>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</si>
  <si>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</si>
  <si>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</si>
  <si>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</si>
  <si>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</si>
  <si>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</si>
  <si>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</si>
  <si>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</si>
  <si>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</si>
  <si>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</si>
  <si>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</si>
  <si>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</si>
  <si>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</si>
  <si>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</si>
  <si>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</si>
  <si>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</si>
  <si>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</si>
  <si>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</si>
  <si>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</si>
  <si>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</si>
  <si>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</si>
  <si>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</si>
  <si>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</si>
  <si>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</si>
  <si>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</si>
  <si>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</si>
  <si>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</si>
  <si>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</si>
  <si>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</si>
  <si>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</si>
  <si>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</si>
  <si>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</si>
  <si>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</si>
  <si>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</si>
  <si>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</si>
  <si>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</si>
  <si>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</si>
  <si>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</si>
  <si>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</si>
  <si>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</si>
  <si>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</si>
  <si>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</si>
  <si>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</si>
  <si>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</si>
  <si>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</si>
  <si>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</si>
  <si>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</si>
  <si>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</si>
  <si>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</si>
  <si>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</si>
  <si>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</si>
  <si>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</si>
  <si>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</si>
  <si>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</si>
  <si>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</si>
  <si>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</si>
  <si>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</si>
  <si>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</si>
  <si>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</si>
  <si>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</si>
  <si>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</si>
  <si>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</si>
  <si>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</si>
  <si>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</si>
  <si>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</si>
  <si>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</si>
  <si>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</si>
  <si>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</si>
  <si>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</si>
  <si>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</si>
  <si>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</si>
  <si>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</si>
  <si>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</si>
  <si>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</si>
  <si>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</si>
  <si>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</si>
  <si>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</si>
  <si>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</si>
  <si>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</si>
  <si>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</si>
  <si>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</si>
  <si>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</si>
  <si>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</si>
  <si>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</si>
  <si>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</si>
  <si>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</si>
  <si>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</si>
  <si>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</si>
  <si>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</si>
  <si>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</si>
  <si>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</si>
  <si>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</si>
  <si>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</si>
  <si>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</si>
  <si>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</si>
  <si>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</si>
  <si>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</si>
  <si>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</si>
  <si>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</si>
  <si>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</si>
  <si>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</si>
  <si>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</si>
  <si>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</si>
  <si>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</si>
  <si>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</si>
  <si>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</si>
  <si>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</si>
  <si>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</si>
  <si>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</si>
  <si>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</si>
  <si>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</si>
  <si>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</si>
  <si>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</si>
  <si>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</si>
  <si>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</si>
  <si>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</si>
  <si>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</si>
  <si>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</si>
  <si>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</si>
  <si>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</si>
  <si>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</si>
  <si>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</si>
  <si>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</si>
  <si>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</si>
  <si>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</si>
  <si>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</si>
  <si>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</si>
  <si>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</si>
  <si>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</si>
  <si>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</si>
  <si>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</si>
  <si>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</si>
  <si>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</si>
  <si>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</si>
  <si>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</si>
  <si>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</si>
  <si>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</si>
  <si>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</si>
  <si>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</si>
  <si>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</si>
  <si>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</si>
  <si>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</si>
  <si>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</si>
  <si>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</si>
  <si>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</si>
  <si>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</si>
  <si>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</si>
  <si>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</si>
  <si>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</si>
  <si>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</si>
  <si>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</si>
  <si>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</si>
  <si>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</si>
  <si>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</si>
  <si>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</si>
  <si>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</si>
  <si>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</si>
  <si>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</si>
  <si>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</si>
  <si>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</si>
  <si>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</si>
  <si>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</si>
  <si>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</si>
  <si>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</si>
  <si>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</si>
  <si>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</si>
  <si>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</si>
  <si>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</si>
  <si>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</si>
  <si>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</si>
  <si>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</si>
  <si>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</si>
  <si>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</si>
  <si>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</si>
  <si>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</si>
  <si>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</si>
  <si>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</si>
  <si>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</si>
  <si>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</si>
  <si>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</si>
  <si>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</si>
  <si>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</si>
  <si>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</si>
  <si>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</si>
  <si>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</si>
  <si>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</si>
  <si>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</si>
  <si>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</si>
  <si>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</si>
  <si>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</si>
  <si>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</si>
  <si>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</si>
  <si>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</si>
  <si>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</si>
  <si>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</si>
  <si>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</si>
  <si>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</si>
  <si>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</si>
  <si>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</si>
  <si>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</si>
  <si>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</si>
  <si>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</si>
  <si>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</si>
  <si>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</si>
  <si>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</si>
  <si>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</si>
  <si>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</si>
  <si>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</si>
  <si>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</si>
  <si>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</si>
  <si>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</si>
  <si>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</si>
  <si>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</si>
  <si>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</si>
  <si>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</si>
  <si>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</si>
  <si>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</si>
  <si>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</si>
  <si>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</si>
  <si>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</si>
  <si>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</si>
  <si>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</si>
  <si>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</si>
  <si>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</si>
  <si>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</si>
  <si>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</si>
  <si>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</si>
  <si>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</si>
  <si>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</si>
  <si>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</si>
  <si>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</si>
  <si>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</si>
  <si>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</si>
  <si>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</si>
  <si>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</si>
  <si>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</si>
  <si>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</si>
  <si>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</si>
  <si>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</si>
  <si>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</si>
  <si>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</si>
  <si>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</si>
  <si>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</si>
  <si>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</si>
  <si>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</si>
  <si>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</si>
  <si>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</si>
  <si>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</si>
  <si>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</si>
  <si>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</si>
  <si>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</si>
  <si>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</si>
  <si>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</si>
  <si>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</si>
  <si>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</si>
  <si>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</si>
  <si>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</si>
  <si>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</si>
  <si>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</si>
  <si>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</si>
  <si>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</si>
  <si>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</si>
  <si>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</si>
  <si>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</si>
  <si>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</si>
  <si>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</si>
  <si>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</si>
  <si>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</si>
  <si>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</si>
  <si>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</si>
  <si>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</si>
  <si>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</si>
  <si>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</si>
  <si>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</si>
  <si>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</si>
  <si>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</si>
  <si>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</si>
  <si>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</si>
  <si>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</si>
  <si>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</si>
  <si>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</si>
  <si>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</si>
  <si>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</si>
  <si>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</si>
  <si>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</si>
  <si>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</si>
  <si>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</si>
  <si>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</si>
  <si>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</si>
  <si>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</si>
  <si>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</si>
  <si>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</si>
  <si>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</si>
  <si>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</si>
  <si>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</si>
  <si>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</si>
  <si>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</si>
  <si>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</si>
  <si>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</si>
  <si>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</si>
  <si>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</si>
  <si>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</si>
  <si>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</si>
  <si>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</si>
  <si>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</si>
  <si>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</si>
  <si>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</si>
  <si>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</si>
  <si>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</si>
  <si>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</si>
  <si>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</si>
  <si>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</si>
  <si>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</si>
  <si>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</si>
  <si>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</si>
  <si>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</si>
  <si>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</si>
  <si>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</si>
  <si>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</si>
  <si>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</si>
  <si>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</si>
  <si>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</si>
  <si>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</si>
  <si>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</si>
  <si>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</si>
  <si>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</si>
  <si>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</si>
  <si>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</si>
  <si>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</si>
  <si>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</si>
  <si>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</si>
  <si>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</si>
  <si>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</si>
  <si>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</si>
  <si>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</si>
  <si>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</si>
  <si>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</si>
  <si>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</si>
  <si>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</si>
  <si>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</si>
  <si>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</si>
  <si>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</si>
  <si>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</si>
  <si>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</si>
  <si>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</si>
  <si>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</si>
  <si>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</si>
  <si>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</si>
  <si>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</si>
  <si>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</si>
  <si>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</si>
  <si>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</si>
  <si>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</si>
  <si>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</si>
  <si>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</si>
  <si>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</si>
  <si>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</si>
  <si>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</si>
  <si>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</si>
  <si>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</si>
  <si>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</si>
  <si>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</si>
  <si>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</si>
  <si>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</si>
  <si>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</si>
  <si>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</si>
  <si>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</si>
  <si>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</si>
  <si>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</si>
  <si>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</si>
  <si>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</si>
  <si>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</si>
  <si>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</si>
  <si>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</si>
  <si>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</si>
  <si>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</si>
  <si>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</si>
  <si>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</si>
  <si>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</si>
  <si>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</si>
  <si>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</si>
  <si>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</si>
  <si>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</si>
  <si>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</si>
  <si>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</si>
  <si>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</si>
  <si>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</si>
  <si>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</si>
  <si>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</si>
  <si>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</si>
  <si>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</si>
  <si>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</si>
  <si>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</si>
  <si>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</si>
  <si>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</si>
  <si>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</si>
  <si>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</si>
  <si>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</si>
  <si>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</si>
  <si>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</si>
  <si>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</si>
  <si>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</si>
  <si>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</si>
  <si>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</si>
  <si>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</si>
  <si>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</si>
  <si>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</si>
  <si>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</si>
  <si>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</si>
  <si>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</si>
  <si>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</si>
  <si>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</si>
  <si>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</si>
  <si>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</si>
  <si>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</si>
  <si>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</si>
  <si>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</si>
  <si>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</si>
  <si>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</si>
  <si>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</si>
  <si>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</si>
  <si>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</si>
  <si>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</si>
  <si>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</si>
  <si>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</si>
  <si>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</si>
  <si>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</si>
  <si>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</si>
  <si>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</si>
  <si>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</si>
  <si>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</si>
  <si>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</si>
  <si>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</si>
  <si>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</si>
  <si>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</si>
  <si>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</si>
  <si>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</si>
  <si>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</si>
  <si>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</si>
  <si>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</si>
  <si>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</si>
  <si>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</si>
  <si>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</si>
  <si>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</si>
  <si>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</si>
  <si>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</si>
  <si>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</si>
  <si>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</si>
  <si>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</si>
  <si>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</si>
  <si>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</si>
  <si>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</si>
  <si>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</si>
  <si>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</si>
  <si>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</si>
  <si>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</si>
  <si>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</si>
  <si>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</si>
  <si>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</si>
  <si>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</si>
  <si>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</si>
  <si>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</si>
  <si>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</si>
  <si>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</si>
  <si>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</si>
  <si>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</si>
  <si>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</si>
  <si>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</si>
  <si>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</si>
  <si>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</si>
  <si>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</si>
  <si>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</si>
  <si>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</si>
  <si>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</si>
  <si>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</si>
  <si>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</si>
  <si>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</si>
  <si>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</si>
  <si>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</si>
  <si>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</si>
  <si>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</si>
  <si>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</si>
  <si>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</si>
  <si>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</si>
  <si>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</si>
  <si>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</si>
  <si>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</si>
  <si>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</si>
  <si>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</si>
  <si>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</si>
  <si>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</si>
  <si>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</si>
  <si>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</si>
  <si>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</si>
  <si>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</si>
  <si>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</si>
  <si>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</si>
  <si>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</si>
  <si>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</si>
  <si>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</si>
  <si>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</si>
  <si>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</si>
  <si>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</si>
  <si>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</si>
  <si>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</si>
  <si>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</si>
  <si>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</si>
  <si>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</si>
  <si>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</si>
  <si>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</si>
  <si>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</si>
  <si>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</si>
  <si>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</si>
  <si>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</si>
  <si>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</si>
  <si>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</si>
  <si>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</si>
  <si>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</si>
  <si>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</si>
  <si>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</si>
  <si>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</si>
  <si>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</si>
  <si>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</si>
  <si>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</si>
  <si>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</si>
  <si>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</si>
  <si>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</si>
  <si>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</si>
  <si>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</si>
  <si>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</si>
  <si>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</si>
  <si>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</si>
  <si>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</si>
  <si>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</si>
  <si>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</si>
  <si>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</si>
  <si>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</si>
  <si>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</si>
  <si>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</si>
  <si>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</si>
  <si>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</si>
  <si>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</si>
  <si>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</si>
  <si>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</si>
  <si>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</si>
  <si>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</si>
  <si>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</si>
  <si>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</si>
  <si>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</si>
  <si>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</si>
  <si>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</si>
  <si>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</si>
  <si>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</si>
  <si>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</si>
  <si>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</si>
  <si>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</si>
  <si>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</si>
  <si>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</si>
  <si>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</si>
  <si>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</si>
  <si>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</si>
  <si>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</si>
  <si>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</si>
  <si>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</si>
  <si>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</si>
  <si>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</si>
  <si>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</si>
  <si>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</si>
  <si>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</si>
  <si>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</si>
  <si>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</si>
  <si>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</si>
  <si>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</si>
  <si>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</si>
  <si>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</si>
  <si>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</si>
  <si>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</si>
  <si>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</si>
  <si>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</si>
  <si>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</si>
  <si>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</si>
  <si>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</si>
  <si>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</si>
  <si>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</si>
  <si>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</si>
  <si>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</si>
  <si>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</si>
  <si>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</si>
  <si>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</si>
  <si>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</si>
  <si>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</si>
  <si>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</si>
  <si>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</si>
  <si>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</si>
  <si>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</si>
  <si>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</si>
  <si>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</si>
  <si>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</si>
  <si>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</si>
  <si>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</si>
  <si>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</si>
  <si>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</si>
  <si>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</si>
  <si>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</si>
  <si>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</si>
  <si>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</si>
  <si>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</si>
  <si>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</si>
  <si>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</si>
  <si>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</si>
  <si>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</si>
  <si>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</si>
  <si>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</si>
  <si>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</si>
  <si>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</si>
  <si>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</si>
  <si>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</si>
  <si>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</si>
  <si>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</si>
  <si>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</si>
  <si>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</si>
  <si>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</si>
  <si>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</si>
  <si>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</si>
  <si>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</si>
  <si>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</si>
  <si>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</si>
  <si>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</si>
  <si>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</si>
  <si>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</si>
  <si>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</si>
  <si>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</si>
  <si>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</si>
  <si>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</si>
  <si>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</si>
  <si>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</si>
  <si>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</si>
  <si>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</si>
  <si>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</si>
  <si>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</si>
  <si>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</si>
  <si>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</si>
  <si>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</si>
  <si>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</si>
  <si>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</si>
  <si>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</si>
  <si>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</si>
  <si>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</si>
  <si>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</si>
  <si>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</si>
  <si>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</si>
  <si>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</si>
  <si>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</si>
  <si>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</si>
  <si>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</si>
  <si>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</si>
  <si>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</si>
  <si>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</si>
  <si>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</si>
  <si>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</si>
  <si>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</si>
  <si>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</si>
  <si>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</si>
  <si>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</si>
  <si>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</si>
  <si>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</si>
  <si>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</si>
  <si>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</si>
  <si>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</si>
  <si>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</si>
  <si>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</si>
  <si>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</si>
  <si>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</si>
  <si>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</si>
  <si>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</si>
  <si>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</si>
  <si>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</si>
  <si>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</si>
  <si>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</si>
  <si>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</si>
  <si>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</si>
  <si>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</si>
  <si>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</si>
  <si>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</si>
  <si>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</si>
  <si>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</si>
  <si>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</si>
  <si>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</si>
  <si>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</si>
  <si>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</si>
  <si>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</si>
  <si>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</si>
  <si>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</si>
  <si>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</si>
  <si>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</si>
  <si>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</si>
  <si>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</si>
  <si>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</si>
  <si>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</si>
  <si>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</si>
  <si>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</si>
  <si>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</si>
  <si>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</si>
  <si>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</si>
  <si>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</si>
  <si>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</si>
  <si>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</si>
  <si>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</si>
  <si>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</si>
  <si>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</si>
  <si>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</si>
  <si>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</si>
  <si>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</si>
  <si>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</si>
  <si>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</si>
  <si>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</si>
  <si>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</si>
  <si>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</si>
  <si>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</si>
  <si>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</si>
  <si>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</si>
  <si>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</si>
  <si>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</si>
  <si>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</si>
  <si>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</si>
  <si>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</si>
  <si>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</si>
  <si>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</si>
  <si>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</si>
  <si>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</si>
  <si>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</si>
  <si>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</si>
  <si>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</si>
  <si>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</si>
  <si>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</si>
  <si>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</si>
  <si>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</si>
  <si>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</si>
  <si>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</si>
  <si>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</si>
  <si>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</si>
  <si>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</si>
  <si>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</si>
  <si>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</si>
  <si>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</si>
  <si>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</si>
  <si>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</si>
  <si>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</si>
  <si>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</si>
  <si>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</si>
  <si>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</si>
  <si>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</si>
  <si>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</si>
  <si>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</si>
  <si>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</si>
  <si>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</si>
  <si>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</si>
  <si>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</si>
  <si>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</si>
  <si>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</si>
  <si>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</si>
  <si>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</si>
  <si>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</si>
  <si>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</si>
  <si>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</si>
  <si>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</si>
  <si>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</si>
  <si>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</si>
  <si>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</si>
  <si>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</si>
  <si>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</si>
  <si>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</si>
  <si>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</si>
  <si>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</si>
  <si>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</si>
  <si>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</si>
  <si>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</si>
  <si>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</si>
  <si>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</si>
  <si>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</si>
  <si>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</si>
  <si>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</si>
  <si>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</si>
  <si>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</si>
  <si>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</si>
  <si>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</si>
  <si>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</si>
  <si>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</si>
  <si>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</si>
  <si>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</si>
  <si>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</si>
  <si>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</si>
  <si>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</si>
  <si>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</si>
  <si>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</si>
  <si>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</si>
  <si>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</si>
  <si>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</si>
  <si>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</si>
  <si>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</si>
  <si>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</si>
  <si>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</si>
  <si>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</si>
  <si>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</si>
  <si>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</si>
  <si>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</si>
  <si>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</si>
  <si>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</si>
  <si>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</si>
  <si>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</si>
  <si>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</si>
  <si>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</si>
  <si>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</si>
  <si>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</si>
  <si>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</si>
  <si>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</si>
  <si>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</si>
  <si>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</si>
  <si>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</si>
  <si>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</si>
  <si>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</si>
  <si>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</si>
  <si>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</si>
  <si>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</si>
  <si>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</si>
  <si>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</si>
  <si>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</si>
  <si>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</si>
  <si>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</si>
  <si>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</si>
  <si>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</si>
  <si>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</si>
  <si>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</si>
  <si>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</si>
  <si>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</si>
  <si>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</si>
  <si>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</si>
  <si>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</si>
  <si>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</si>
  <si>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</si>
  <si>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</si>
  <si>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</si>
  <si>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</si>
  <si>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</si>
  <si>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</si>
  <si>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</si>
  <si>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</si>
  <si>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</si>
  <si>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</si>
  <si>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</si>
  <si>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</si>
  <si>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</si>
  <si>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</si>
  <si>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</si>
  <si>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</si>
  <si>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</si>
  <si>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</si>
  <si>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</si>
  <si>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</si>
  <si>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</si>
  <si>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</si>
  <si>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</si>
  <si>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</si>
  <si>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</si>
  <si>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</si>
  <si>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</si>
  <si>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</si>
  <si>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</si>
  <si>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</si>
  <si>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</si>
  <si>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</si>
  <si>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</si>
  <si>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</si>
  <si>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</si>
  <si>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</si>
  <si>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</si>
  <si>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</si>
  <si>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</si>
  <si>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</si>
  <si>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</si>
  <si>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</si>
  <si>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</si>
  <si>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</si>
  <si>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</si>
  <si>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</si>
  <si>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</si>
  <si>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</si>
  <si>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</si>
  <si>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</si>
  <si>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</si>
  <si>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</si>
  <si>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</si>
  <si>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</si>
  <si>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</si>
  <si>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</si>
  <si>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</si>
  <si>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</si>
  <si>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</si>
  <si>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</si>
  <si>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</si>
  <si>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</si>
  <si>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</si>
  <si>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</si>
  <si>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</si>
  <si>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</si>
  <si>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</si>
  <si>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</si>
  <si>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</si>
  <si>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</si>
  <si>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</si>
  <si>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</si>
  <si>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</si>
  <si>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</si>
  <si>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</si>
  <si>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</si>
  <si>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</si>
  <si>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</si>
  <si>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</si>
  <si>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</si>
  <si>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</si>
  <si>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</si>
  <si>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</si>
  <si>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</si>
  <si>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</si>
  <si>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</si>
  <si>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</si>
  <si>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</si>
  <si>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</si>
  <si>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</si>
  <si>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</si>
  <si>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</si>
  <si>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</si>
  <si>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</si>
  <si>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</si>
  <si>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</si>
  <si>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</si>
  <si>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</si>
  <si>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</si>
  <si>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</si>
  <si>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</si>
  <si>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</si>
  <si>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</si>
  <si>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</si>
  <si>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</si>
  <si>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</si>
  <si>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</si>
  <si>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</si>
  <si>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</si>
  <si>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</si>
  <si>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</si>
  <si>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</si>
  <si>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</si>
  <si>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</si>
  <si>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</si>
  <si>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</si>
  <si>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</si>
  <si>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</si>
  <si>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</si>
  <si>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</si>
  <si>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</si>
  <si>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</si>
  <si>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</si>
  <si>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</si>
  <si>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</si>
  <si>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</si>
  <si>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</si>
  <si>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</si>
  <si>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</si>
  <si>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</si>
  <si>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</si>
  <si>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</si>
  <si>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</si>
  <si>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</si>
  <si>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</si>
  <si>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</si>
  <si>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</si>
  <si>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</si>
  <si>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</si>
  <si>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</si>
  <si>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</si>
  <si>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</si>
  <si>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</si>
  <si>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</si>
  <si>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</si>
  <si>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</si>
  <si>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</si>
  <si>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</si>
  <si>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</si>
  <si>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</si>
  <si>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</si>
  <si>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</si>
  <si>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</si>
  <si>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</si>
  <si>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</si>
  <si>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</si>
  <si>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</si>
  <si>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</si>
  <si>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</si>
  <si>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</si>
  <si>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</si>
  <si>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</si>
  <si>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</si>
  <si>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</si>
  <si>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</si>
  <si>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</si>
  <si>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</si>
  <si>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</si>
  <si>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</si>
  <si>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</si>
  <si>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</si>
  <si>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</si>
  <si>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</si>
  <si>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</si>
  <si>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</si>
  <si>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</si>
  <si>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</si>
  <si>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</si>
  <si>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</si>
  <si>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</si>
  <si>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</si>
  <si>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</si>
  <si>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</si>
  <si>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</si>
  <si>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</si>
  <si>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</si>
  <si>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</si>
  <si>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</si>
  <si>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</si>
  <si>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</si>
  <si>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</si>
  <si>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</si>
  <si>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</si>
  <si>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</si>
  <si>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</si>
  <si>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</si>
  <si>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</si>
  <si>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</si>
  <si>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</si>
  <si>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</si>
  <si>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</si>
  <si>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</si>
  <si>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</si>
  <si>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</si>
  <si>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</si>
  <si>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</si>
  <si>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</si>
  <si>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</si>
  <si>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</si>
  <si>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</si>
  <si>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</si>
  <si>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</si>
  <si>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</si>
  <si>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</si>
  <si>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</si>
  <si>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</si>
  <si>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</si>
  <si>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</si>
  <si>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</si>
  <si>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</si>
  <si>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</si>
  <si>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</si>
  <si>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</si>
  <si>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</si>
  <si>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</si>
  <si>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</si>
  <si>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</si>
  <si>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</si>
  <si>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</si>
  <si>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</si>
  <si>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</si>
  <si>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</si>
  <si>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</si>
  <si>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</si>
  <si>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</si>
  <si>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</si>
  <si>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</si>
  <si>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</si>
  <si>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</si>
  <si>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</si>
  <si>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</si>
  <si>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</si>
  <si>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</si>
  <si>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</si>
  <si>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</si>
  <si>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</si>
  <si>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</si>
  <si>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</si>
  <si>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</si>
  <si>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</si>
  <si>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</si>
  <si>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</si>
  <si>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</si>
  <si>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</si>
  <si>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</si>
  <si>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</si>
  <si>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</si>
  <si>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</si>
  <si>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</si>
  <si>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</si>
  <si>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</si>
  <si>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</si>
  <si>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</si>
  <si>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</si>
  <si>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</si>
  <si>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</si>
  <si>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</si>
  <si>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</si>
  <si>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</si>
  <si>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</si>
  <si>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</si>
  <si>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</si>
  <si>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</si>
  <si>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</si>
  <si>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</si>
  <si>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</si>
  <si>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</si>
  <si>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</si>
  <si>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</si>
  <si>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</si>
  <si>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</si>
  <si>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</si>
  <si>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</si>
  <si>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</si>
  <si>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</si>
  <si>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</si>
  <si>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</si>
  <si>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</si>
  <si>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</si>
  <si>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</si>
  <si>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</si>
  <si>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</si>
  <si>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</si>
  <si>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</si>
  <si>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</si>
  <si>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</si>
  <si>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</si>
  <si>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</si>
  <si>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</si>
  <si>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</si>
  <si>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</si>
  <si>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</si>
  <si>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</si>
  <si>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</si>
  <si>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</si>
  <si>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</si>
  <si>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</si>
  <si>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</si>
  <si>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</si>
  <si>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</si>
  <si>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</si>
  <si>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</si>
  <si>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</si>
  <si>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</si>
  <si>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</si>
  <si>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</si>
  <si>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</si>
  <si>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</si>
  <si>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</si>
  <si>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</si>
  <si>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</si>
  <si>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</si>
  <si>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</si>
  <si>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</si>
  <si>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</si>
  <si>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</si>
  <si>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</si>
  <si>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</si>
  <si>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</si>
  <si>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</si>
  <si>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</si>
  <si>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</si>
  <si>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</si>
  <si>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</si>
  <si>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</si>
  <si>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</si>
  <si>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</si>
  <si>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</si>
  <si>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</si>
  <si>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</si>
  <si>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</si>
  <si>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</si>
  <si>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</si>
  <si>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</si>
  <si>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</si>
  <si>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</si>
  <si>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</si>
  <si>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</si>
  <si>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</si>
  <si>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</si>
  <si>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</si>
  <si>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</si>
  <si>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</si>
  <si>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</si>
  <si>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</si>
  <si>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</si>
  <si>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</si>
  <si>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</si>
  <si>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</si>
  <si>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</si>
  <si>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</si>
  <si>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</si>
  <si>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</si>
  <si>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</si>
  <si>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</si>
  <si>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</si>
  <si>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</si>
  <si>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</si>
  <si>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</si>
  <si>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</si>
  <si>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</si>
  <si>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</si>
  <si>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</si>
  <si>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</si>
  <si>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</si>
  <si>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</si>
  <si>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</si>
  <si>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</si>
  <si>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</si>
  <si>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</si>
  <si>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</si>
  <si>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</si>
  <si>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</si>
  <si>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</si>
  <si>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</si>
  <si>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</si>
  <si>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</si>
  <si>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</si>
  <si>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</si>
  <si>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</si>
  <si>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</si>
  <si>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</si>
  <si>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</si>
  <si>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</si>
  <si>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</si>
  <si>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</si>
  <si>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</si>
  <si>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</si>
  <si>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</si>
  <si>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</si>
  <si>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</si>
  <si>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</si>
  <si>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</si>
  <si>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</si>
  <si>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</si>
  <si>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</si>
  <si>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</si>
  <si>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</si>
  <si>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</si>
  <si>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</si>
  <si>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</si>
  <si>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</si>
  <si>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</si>
  <si>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</si>
  <si>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</si>
  <si>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</si>
  <si>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</si>
  <si>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</si>
  <si>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</si>
  <si>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</si>
  <si>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</si>
  <si>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</si>
  <si>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</si>
  <si>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</si>
  <si>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</si>
  <si>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</si>
  <si>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</si>
  <si>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</si>
  <si>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</si>
  <si>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</si>
  <si>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</si>
  <si>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</si>
  <si>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</si>
  <si>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</si>
  <si>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</si>
  <si>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</si>
  <si>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</si>
  <si>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</si>
  <si>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</si>
  <si>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</si>
  <si>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</si>
  <si>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</si>
  <si>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</si>
  <si>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</si>
  <si>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</si>
  <si>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</si>
  <si>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</si>
  <si>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</si>
  <si>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</si>
  <si>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</si>
  <si>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</si>
  <si>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</si>
  <si>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</si>
  <si>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</si>
  <si>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</si>
  <si>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</si>
  <si>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</si>
  <si>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</si>
  <si>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</si>
  <si>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</si>
  <si>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</si>
  <si>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</si>
  <si>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</si>
  <si>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</si>
  <si>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</si>
  <si>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</si>
  <si>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</si>
  <si>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</si>
  <si>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</si>
  <si>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</si>
  <si>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</si>
  <si>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</si>
  <si>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</si>
  <si>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</si>
  <si>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</si>
  <si>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</si>
  <si>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</si>
  <si>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</si>
  <si>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</si>
  <si>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</si>
  <si>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</si>
  <si>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</si>
  <si>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</si>
  <si>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</si>
  <si>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</si>
  <si>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</si>
  <si>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</si>
  <si>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</si>
  <si>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</si>
  <si>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</si>
  <si>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</si>
  <si>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</si>
  <si>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</si>
  <si>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</si>
  <si>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</si>
  <si>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</si>
  <si>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</si>
  <si>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</si>
  <si>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</si>
  <si>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</si>
  <si>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</si>
  <si>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</si>
  <si>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</si>
  <si>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</si>
  <si>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</si>
  <si>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</si>
  <si>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</si>
  <si>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</si>
  <si>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</si>
  <si>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</si>
  <si>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</si>
  <si>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</si>
  <si>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</si>
  <si>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</si>
  <si>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</si>
  <si>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</si>
  <si>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</si>
  <si>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</si>
  <si>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</si>
  <si>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</si>
  <si>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</si>
  <si>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</si>
  <si>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</si>
  <si>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</si>
  <si>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</si>
  <si>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</si>
  <si>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</si>
  <si>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</si>
  <si>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</si>
  <si>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</si>
  <si>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</si>
  <si>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</si>
  <si>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</si>
  <si>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</si>
  <si>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</si>
  <si>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</si>
  <si>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</si>
  <si>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</si>
  <si>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</si>
  <si>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</si>
  <si>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</si>
  <si>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</si>
  <si>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</si>
  <si>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</si>
  <si>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</si>
  <si>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</si>
  <si>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</si>
  <si>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</si>
  <si>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</si>
  <si>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</si>
  <si>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</si>
  <si>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</si>
  <si>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</si>
  <si>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</si>
  <si>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</si>
  <si>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</si>
  <si>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</si>
  <si>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</si>
  <si>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</si>
  <si>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</si>
  <si>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</si>
  <si>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</si>
  <si>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</si>
  <si>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</si>
  <si>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</si>
  <si>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</si>
  <si>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</si>
  <si>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</si>
  <si>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</si>
  <si>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</si>
  <si>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</si>
  <si>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</si>
  <si>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</si>
  <si>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</si>
  <si>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</si>
  <si>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</si>
  <si>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</si>
  <si>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</si>
  <si>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</si>
  <si>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</si>
  <si>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</si>
  <si>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</si>
  <si>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</si>
  <si>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</si>
  <si>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</si>
  <si>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</si>
  <si>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</si>
  <si>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</si>
  <si>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</si>
  <si>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</si>
  <si>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</si>
  <si>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</si>
  <si>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</si>
  <si>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</si>
  <si>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</si>
  <si>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</si>
  <si>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</si>
  <si>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</si>
  <si>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</si>
  <si>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</si>
  <si>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</si>
  <si>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</si>
  <si>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</si>
  <si>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</si>
  <si>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</si>
  <si>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</si>
  <si>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</si>
  <si>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</si>
  <si>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</si>
  <si>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</si>
  <si>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</si>
  <si>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</si>
  <si>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</si>
  <si>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</si>
  <si>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</si>
  <si>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</si>
  <si>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</si>
  <si>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</si>
  <si>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</si>
  <si>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</si>
  <si>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</si>
  <si>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</si>
  <si>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</si>
  <si>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</si>
  <si>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</si>
  <si>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</si>
  <si>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</si>
  <si>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</si>
  <si>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</si>
  <si>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</si>
  <si>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</si>
  <si>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</si>
  <si>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</si>
  <si>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</si>
  <si>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</si>
  <si>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</si>
  <si>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</si>
  <si>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</si>
  <si>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</si>
  <si>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</si>
  <si>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</si>
  <si>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</si>
  <si>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</si>
  <si>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</si>
  <si>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</si>
  <si>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</si>
  <si>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</si>
  <si>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</si>
  <si>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</si>
  <si>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</si>
  <si>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</si>
  <si>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</si>
  <si>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</si>
  <si>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</si>
  <si>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</si>
  <si>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</si>
  <si>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</si>
  <si>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</si>
  <si>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</si>
  <si>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</si>
  <si>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</si>
  <si>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</si>
  <si>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</si>
  <si>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</si>
  <si>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</si>
  <si>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</si>
  <si>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</si>
  <si>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</si>
  <si>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</si>
  <si>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</si>
  <si>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</si>
  <si>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</si>
  <si>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</si>
  <si>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</si>
  <si>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</si>
  <si>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</si>
  <si>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</si>
  <si>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</si>
  <si>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</si>
  <si>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</si>
  <si>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</si>
  <si>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</si>
  <si>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</si>
  <si>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</si>
  <si>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</si>
  <si>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</si>
  <si>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</si>
  <si>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</si>
  <si>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</si>
  <si>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</si>
  <si>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</si>
  <si>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</si>
  <si>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</si>
  <si>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</si>
  <si>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</si>
  <si>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</si>
  <si>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</si>
  <si>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</si>
  <si>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</si>
  <si>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</si>
  <si>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</si>
  <si>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</si>
  <si>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</si>
  <si>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</si>
  <si>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</si>
  <si>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</si>
  <si>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</si>
  <si>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</si>
  <si>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</si>
  <si>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</si>
  <si>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</si>
  <si>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</si>
  <si>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</si>
  <si>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</si>
  <si>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</si>
  <si>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</si>
  <si>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</si>
  <si>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</si>
  <si>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</si>
  <si>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</si>
  <si>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</si>
  <si>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</si>
  <si>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</si>
  <si>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</si>
  <si>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</si>
  <si>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</si>
  <si>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</si>
  <si>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</si>
  <si>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</si>
  <si>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</si>
  <si>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</si>
  <si>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</si>
  <si>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</si>
  <si>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</si>
  <si>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</si>
  <si>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</si>
  <si>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</si>
  <si>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</si>
  <si>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</si>
  <si>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</si>
  <si>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</si>
  <si>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</si>
  <si>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</si>
  <si>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</si>
  <si>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</si>
  <si>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</si>
  <si>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</si>
  <si>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</si>
  <si>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</si>
  <si>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</si>
  <si>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</si>
  <si>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</si>
  <si>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</si>
  <si>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</si>
  <si>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</si>
  <si>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</si>
  <si>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</si>
  <si>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</si>
  <si>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</si>
  <si>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</si>
  <si>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</si>
  <si>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</si>
  <si>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</si>
  <si>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</si>
  <si>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</si>
  <si>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</si>
  <si>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</si>
  <si>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</si>
  <si>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</si>
  <si>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</si>
  <si>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</si>
  <si>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</si>
  <si>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</si>
  <si>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</si>
  <si>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</si>
  <si>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</si>
  <si>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</si>
  <si>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</si>
  <si>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</si>
  <si>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</si>
  <si>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</si>
  <si>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</si>
  <si>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</si>
  <si>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</si>
  <si>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</si>
  <si>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</si>
  <si>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</si>
  <si>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</si>
  <si>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</si>
  <si>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</si>
  <si>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</si>
  <si>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</si>
  <si>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</si>
  <si>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</si>
  <si>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</si>
  <si>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</si>
  <si>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</si>
  <si>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</si>
  <si>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</si>
  <si>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</si>
  <si>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</si>
  <si>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</si>
  <si>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</si>
  <si>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</si>
  <si>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</si>
  <si>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</si>
  <si>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</si>
  <si>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</si>
  <si>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</si>
  <si>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</si>
  <si>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</si>
  <si>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</si>
  <si>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</si>
  <si>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</si>
  <si>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</si>
  <si>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</si>
  <si>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</si>
  <si>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</si>
  <si>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</si>
  <si>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</si>
  <si>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</si>
  <si>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</si>
  <si>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</si>
  <si>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</si>
  <si>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</si>
  <si>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</si>
  <si>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</si>
  <si>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</si>
  <si>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</si>
  <si>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</si>
  <si>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</si>
  <si>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</si>
  <si>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</si>
  <si>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</si>
  <si>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</si>
  <si>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</si>
  <si>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</si>
  <si>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</si>
  <si>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</si>
  <si>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</si>
  <si>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</si>
  <si>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</si>
  <si>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</si>
  <si>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</si>
  <si>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</si>
  <si>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</si>
  <si>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</si>
  <si>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</si>
  <si>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</si>
  <si>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</si>
  <si>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</si>
  <si>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</si>
  <si>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</si>
  <si>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</si>
  <si>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</si>
  <si>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</si>
  <si>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</si>
  <si>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</si>
  <si>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</si>
  <si>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</si>
  <si>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</si>
  <si>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</si>
  <si>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</si>
  <si>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</si>
  <si>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</si>
  <si>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</si>
  <si>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</si>
  <si>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</si>
  <si>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</si>
  <si>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</si>
  <si>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</si>
  <si>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</si>
  <si>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</si>
  <si>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</si>
  <si>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</si>
  <si>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</si>
  <si>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</si>
  <si>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</si>
  <si>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</si>
  <si>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</si>
  <si>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</si>
  <si>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</si>
  <si>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</si>
  <si>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</si>
  <si>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</si>
  <si>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</si>
  <si>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</si>
  <si>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</si>
  <si>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</si>
  <si>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</si>
  <si>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</si>
  <si>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</si>
  <si>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</si>
  <si>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</si>
  <si>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</si>
  <si>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</si>
  <si>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</si>
  <si>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</si>
  <si>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</si>
  <si>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</si>
  <si>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</si>
  <si>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</si>
  <si>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</si>
  <si>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</si>
  <si>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</si>
  <si>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</si>
  <si>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</si>
  <si>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</si>
  <si>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</si>
  <si>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</si>
  <si>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</si>
  <si>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</si>
  <si>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</si>
  <si>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</si>
  <si>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</si>
  <si>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</si>
  <si>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</si>
  <si>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</si>
  <si>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</si>
  <si>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</si>
  <si>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</si>
  <si>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</si>
  <si>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</si>
  <si>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</si>
  <si>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</si>
  <si>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</si>
  <si>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</si>
  <si>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</si>
  <si>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</si>
  <si>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</si>
  <si>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</si>
  <si>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</si>
  <si>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</si>
  <si>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</si>
  <si>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</si>
  <si>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</si>
  <si>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</si>
  <si>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</si>
  <si>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</si>
  <si>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</si>
  <si>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</si>
  <si>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</si>
  <si>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</si>
  <si>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</si>
  <si>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</si>
  <si>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</si>
  <si>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</si>
  <si>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</si>
  <si>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</si>
  <si>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</si>
  <si>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</si>
  <si>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</si>
  <si>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</si>
  <si>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</si>
  <si>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</si>
  <si>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</si>
  <si>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</si>
  <si>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</si>
  <si>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</si>
  <si>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</si>
  <si>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</si>
  <si>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</si>
  <si>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</si>
  <si>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</si>
  <si>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</si>
  <si>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</si>
  <si>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</si>
  <si>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</si>
  <si>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</si>
  <si>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</si>
  <si>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</si>
  <si>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</si>
  <si>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</si>
  <si>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</si>
  <si>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</si>
  <si>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</si>
  <si>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</si>
  <si>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</si>
  <si>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</si>
  <si>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</si>
  <si>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</si>
  <si>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</si>
  <si>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</si>
  <si>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</si>
  <si>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</si>
  <si>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</si>
  <si>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</si>
  <si>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</si>
  <si>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</si>
  <si>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</si>
  <si>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</si>
  <si>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</si>
  <si>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</si>
  <si>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</si>
  <si>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</si>
  <si>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</si>
  <si>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</si>
  <si>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</si>
  <si>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</si>
  <si>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</si>
  <si>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</si>
  <si>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</si>
  <si>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</si>
  <si>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</si>
  <si>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</si>
  <si>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</si>
  <si>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</si>
  <si>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</si>
  <si>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</si>
  <si>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</si>
  <si>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</si>
  <si>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</si>
  <si>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</si>
  <si>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</si>
  <si>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</si>
  <si>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</si>
  <si>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</si>
  <si>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</si>
  <si>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</si>
  <si>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</si>
  <si>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</si>
  <si>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</si>
  <si>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</si>
  <si>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</si>
  <si>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</si>
  <si>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</si>
  <si>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</si>
  <si>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</si>
  <si>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</si>
  <si>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</si>
  <si>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</si>
  <si>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</si>
  <si>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</si>
  <si>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</si>
  <si>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</si>
  <si>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</si>
  <si>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</si>
  <si>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</si>
  <si>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</si>
  <si>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</si>
  <si>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</si>
  <si>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</si>
  <si>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</si>
  <si>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</si>
  <si>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</si>
  <si>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</si>
  <si>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</si>
  <si>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</si>
  <si>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</si>
  <si>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</si>
  <si>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</si>
  <si>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</si>
  <si>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</si>
  <si>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</si>
  <si>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</si>
  <si>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</si>
  <si>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</si>
  <si>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</si>
  <si>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</si>
  <si>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</si>
  <si>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</si>
  <si>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</si>
  <si>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</si>
  <si>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</si>
  <si>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</si>
  <si>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</si>
  <si>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</si>
  <si>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</si>
  <si>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</si>
  <si>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</si>
  <si>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</si>
  <si>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</si>
  <si>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</si>
  <si>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</si>
  <si>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</si>
  <si>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</si>
  <si>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</si>
  <si>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</si>
  <si>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</si>
  <si>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</si>
  <si>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</si>
  <si>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</si>
  <si>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</si>
  <si>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</si>
  <si>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</si>
  <si>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</si>
  <si>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</si>
  <si>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</si>
  <si>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</si>
  <si>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</si>
  <si>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</si>
  <si>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</si>
  <si>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</si>
  <si>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</si>
  <si>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</si>
  <si>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</si>
  <si>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</si>
  <si>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</si>
  <si>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</si>
  <si>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</si>
  <si>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</si>
  <si>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</si>
  <si>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</si>
  <si>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</si>
  <si>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</si>
  <si>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</si>
  <si>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</si>
  <si>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</si>
  <si>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</si>
  <si>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</si>
  <si>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</si>
  <si>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</si>
  <si>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</si>
  <si>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</si>
  <si>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</si>
  <si>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</si>
  <si>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</si>
  <si>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</si>
  <si>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</si>
  <si>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</si>
  <si>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</si>
  <si>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</si>
  <si>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</si>
  <si>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</si>
  <si>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</si>
  <si>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</si>
  <si>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</si>
  <si>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</si>
  <si>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</si>
  <si>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</si>
  <si>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</si>
  <si>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</si>
  <si>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</si>
  <si>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</si>
  <si>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</si>
  <si>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</si>
  <si>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</si>
  <si>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</si>
  <si>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</si>
  <si>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</si>
  <si>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</si>
  <si>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</si>
  <si>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</si>
  <si>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</si>
  <si>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</si>
  <si>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</si>
  <si>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</si>
  <si>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</si>
  <si>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</si>
  <si>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</si>
  <si>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</si>
  <si>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</si>
  <si>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</si>
  <si>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</si>
  <si>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</si>
  <si>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</si>
  <si>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</si>
  <si>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</si>
  <si>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</si>
  <si>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</si>
  <si>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</si>
  <si>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</si>
  <si>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</si>
  <si>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</si>
  <si>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</si>
  <si>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</si>
  <si>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</si>
  <si>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</si>
  <si>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</si>
  <si>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</si>
  <si>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</si>
  <si>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</si>
  <si>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</si>
  <si>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</si>
  <si>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</si>
  <si>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</si>
  <si>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</si>
  <si>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</si>
  <si>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</si>
  <si>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</si>
  <si>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</si>
  <si>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</si>
  <si>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</si>
  <si>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</si>
  <si>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</si>
  <si>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</si>
  <si>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</si>
  <si>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</si>
  <si>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</si>
  <si>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</si>
  <si>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</si>
  <si>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</si>
  <si>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</si>
  <si>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</si>
  <si>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</si>
  <si>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</si>
  <si>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</si>
  <si>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</si>
  <si>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</si>
  <si>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</si>
  <si>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</si>
  <si>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</si>
  <si>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</si>
  <si>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</si>
  <si>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</si>
  <si>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</si>
  <si>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</si>
  <si>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</si>
  <si>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</si>
  <si>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</si>
  <si>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</si>
  <si>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</si>
  <si>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</si>
  <si>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</si>
  <si>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</si>
  <si>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</si>
  <si>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</si>
  <si>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</si>
  <si>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</si>
  <si>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</si>
  <si>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</si>
  <si>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</si>
  <si>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</si>
  <si>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</si>
  <si>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</si>
  <si>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</si>
  <si>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</si>
  <si>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</si>
  <si>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</si>
  <si>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</si>
  <si>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</si>
  <si>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</si>
  <si>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</si>
  <si>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</si>
  <si>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</si>
  <si>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</si>
  <si>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</si>
  <si>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</si>
  <si>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</si>
  <si>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</si>
  <si>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</si>
  <si>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</si>
  <si>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</si>
  <si>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</si>
  <si>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</si>
  <si>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</si>
  <si>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</si>
  <si>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</si>
  <si>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</si>
  <si>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</si>
  <si>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</si>
  <si>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</si>
  <si>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</si>
  <si>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</si>
  <si>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</si>
  <si>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</si>
  <si>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</si>
  <si>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</si>
  <si>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</si>
  <si>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</si>
  <si>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</si>
  <si>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</si>
  <si>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</si>
  <si>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</si>
  <si>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</si>
  <si>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</si>
  <si>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</si>
  <si>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</si>
  <si>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</si>
  <si>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</si>
  <si>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</si>
  <si>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</si>
  <si>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</si>
  <si>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</si>
  <si>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</si>
  <si>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</si>
  <si>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</si>
  <si>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</si>
  <si>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</si>
  <si>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</si>
  <si>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</si>
  <si>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</si>
  <si>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</si>
  <si>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</si>
  <si>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</si>
  <si>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</si>
  <si>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</si>
  <si>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</si>
  <si>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</si>
  <si>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</si>
  <si>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</si>
  <si>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</si>
  <si>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</si>
  <si>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</si>
  <si>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</si>
  <si>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</si>
  <si>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</si>
  <si>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</si>
  <si>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</si>
  <si>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</si>
  <si>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</si>
  <si>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</si>
  <si>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</si>
  <si>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</si>
  <si>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</si>
  <si>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</si>
  <si>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</si>
  <si>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</si>
  <si>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</si>
  <si>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</si>
  <si>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</si>
  <si>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</si>
  <si>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</si>
  <si>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</si>
  <si>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</si>
  <si>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</si>
  <si>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</si>
  <si>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</si>
  <si>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</si>
  <si>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</si>
  <si>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</si>
  <si>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</si>
  <si>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</si>
  <si>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</si>
  <si>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</si>
  <si>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</si>
  <si>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</si>
  <si>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</si>
  <si>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</si>
  <si>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</si>
  <si>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</si>
  <si>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</si>
  <si>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</si>
  <si>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</si>
  <si>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</si>
  <si>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</si>
  <si>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</si>
  <si>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</si>
  <si>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</si>
  <si>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</si>
  <si>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</si>
  <si>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</si>
  <si>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</si>
  <si>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</si>
  <si>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</si>
  <si>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</si>
  <si>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</si>
  <si>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</si>
  <si>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</si>
  <si>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</si>
  <si>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</si>
  <si>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</si>
  <si>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</si>
  <si>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</si>
  <si>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</si>
  <si>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</si>
  <si>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</si>
  <si>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</si>
  <si>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</si>
  <si>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</si>
  <si>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</si>
  <si>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</si>
  <si>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</si>
  <si>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</si>
  <si>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</si>
  <si>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</si>
  <si>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</si>
  <si>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</si>
  <si>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</si>
  <si>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</si>
  <si>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</si>
  <si>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</si>
  <si>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</si>
  <si>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</si>
  <si>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</si>
  <si>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</si>
  <si>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</si>
  <si>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</si>
  <si>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</si>
  <si>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</si>
  <si>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</si>
  <si>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</si>
  <si>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</si>
  <si>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</si>
  <si>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</si>
  <si>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</si>
  <si>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</si>
  <si>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</si>
  <si>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</si>
  <si>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</si>
  <si>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</si>
  <si>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</si>
  <si>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</si>
  <si>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</si>
  <si>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</si>
  <si>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</si>
  <si>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</si>
  <si>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</si>
  <si>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</si>
  <si>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</si>
  <si>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</si>
  <si>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</si>
  <si>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</si>
  <si>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</si>
  <si>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</si>
  <si>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</si>
  <si>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</si>
  <si>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</si>
  <si>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</si>
  <si>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</si>
  <si>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</si>
  <si>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</si>
  <si>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</si>
  <si>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</si>
  <si>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</si>
  <si>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</si>
  <si>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</si>
  <si>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</si>
  <si>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</si>
  <si>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</si>
  <si>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</si>
  <si>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</si>
  <si>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</si>
  <si>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</si>
  <si>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</si>
  <si>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</si>
  <si>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</si>
  <si>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</si>
  <si>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</si>
  <si>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</si>
  <si>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</si>
  <si>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</si>
  <si>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</si>
  <si>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</si>
  <si>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</si>
  <si>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</si>
  <si>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</si>
  <si>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</si>
  <si>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</si>
  <si>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</si>
  <si>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</si>
  <si>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</si>
  <si>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</si>
  <si>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</si>
  <si>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</si>
  <si>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</si>
  <si>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</si>
  <si>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</si>
  <si>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</si>
  <si>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</si>
  <si>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</si>
  <si>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</si>
  <si>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</si>
  <si>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</si>
  <si>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</si>
  <si>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</si>
  <si>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</si>
  <si>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</si>
  <si>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</si>
  <si>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</si>
  <si>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</si>
  <si>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</si>
  <si>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</si>
  <si>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</si>
  <si>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</si>
  <si>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</si>
  <si>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</si>
  <si>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</si>
  <si>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</si>
  <si>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</si>
  <si>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</si>
  <si>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</si>
  <si>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</si>
  <si>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</si>
  <si>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</si>
  <si>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</si>
  <si>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</si>
  <si>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</si>
  <si>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</si>
  <si>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</si>
  <si>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</si>
  <si>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</si>
  <si>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</si>
  <si>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</si>
  <si>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</si>
  <si>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</si>
  <si>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</si>
  <si>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</si>
  <si>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</si>
  <si>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</si>
  <si>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</si>
  <si>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</si>
  <si>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</si>
  <si>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</si>
  <si>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</si>
  <si>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</si>
  <si>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</si>
  <si>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</si>
  <si>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</si>
  <si>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</si>
  <si>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</si>
  <si>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</si>
  <si>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</si>
  <si>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</si>
  <si>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</si>
  <si>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</si>
  <si>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</si>
  <si>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</si>
  <si>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</si>
  <si>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</si>
  <si>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</si>
  <si>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</si>
  <si>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</si>
  <si>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</si>
  <si>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</si>
  <si>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</si>
  <si>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</si>
  <si>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</si>
  <si>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</si>
  <si>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</si>
  <si>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</si>
  <si>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</si>
  <si>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</si>
  <si>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</si>
  <si>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</si>
  <si>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</si>
  <si>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</si>
  <si>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</si>
  <si>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</si>
  <si>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</si>
  <si>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</si>
  <si>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</si>
  <si>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</si>
  <si>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</si>
  <si>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</si>
  <si>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</si>
  <si>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</si>
  <si>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</si>
  <si>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</si>
  <si>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</si>
  <si>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</si>
  <si>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</si>
  <si>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</si>
  <si>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</si>
  <si>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</si>
  <si>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</si>
  <si>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</si>
  <si>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</si>
  <si>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</si>
  <si>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</si>
  <si>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</si>
  <si>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</si>
  <si>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</si>
  <si>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</si>
  <si>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</si>
  <si>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</si>
  <si>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</si>
  <si>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</si>
  <si>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</si>
  <si>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</si>
  <si>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</si>
  <si>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</si>
  <si>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</si>
  <si>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</si>
  <si>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</si>
  <si>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</si>
  <si>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</si>
  <si>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</si>
  <si>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</si>
  <si>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</si>
  <si>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</si>
  <si>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</si>
  <si>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</si>
  <si>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</si>
  <si>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</si>
  <si>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</si>
  <si>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</si>
  <si>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</si>
  <si>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</si>
  <si>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</si>
  <si>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</si>
  <si>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</si>
  <si>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</si>
  <si>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</si>
  <si>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</si>
  <si>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</si>
  <si>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</si>
  <si>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</si>
  <si>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</si>
  <si>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</si>
  <si>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</si>
  <si>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</si>
  <si>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</si>
  <si>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</si>
  <si>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</si>
  <si>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</si>
  <si>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</si>
  <si>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</si>
  <si>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</si>
  <si>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</si>
  <si>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</si>
  <si>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</si>
  <si>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</si>
  <si>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</si>
  <si>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</si>
  <si>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</si>
  <si>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</si>
  <si>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</si>
  <si>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</si>
  <si>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</si>
  <si>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</si>
  <si>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</si>
  <si>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</si>
  <si>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</si>
  <si>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</si>
  <si>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</si>
  <si>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</si>
  <si>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</si>
  <si>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</si>
  <si>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</si>
  <si>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</si>
  <si>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</si>
  <si>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</si>
  <si>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</si>
  <si>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</si>
  <si>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</si>
  <si>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</si>
  <si>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</si>
  <si>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</si>
  <si>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</si>
  <si>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</si>
  <si>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</si>
  <si>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</si>
  <si>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</si>
  <si>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</si>
  <si>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</si>
  <si>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</si>
  <si>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</si>
  <si>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</si>
  <si>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</si>
  <si>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</si>
  <si>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</si>
  <si>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</si>
  <si>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</si>
  <si>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</si>
  <si>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</si>
  <si>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</si>
  <si>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</si>
  <si>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</si>
  <si>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</si>
  <si>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</si>
  <si>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</si>
  <si>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</si>
  <si>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</si>
  <si>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</si>
  <si>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</si>
  <si>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</si>
  <si>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</si>
  <si>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</si>
  <si>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</si>
  <si>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</si>
  <si>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</si>
  <si>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</si>
  <si>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</si>
  <si>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</si>
  <si>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</si>
  <si>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</si>
  <si>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</si>
  <si>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</si>
  <si>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</si>
  <si>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</si>
  <si>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</si>
  <si>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</si>
  <si>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</si>
  <si>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</si>
  <si>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</si>
  <si>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</si>
  <si>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</si>
  <si>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</si>
  <si>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</si>
  <si>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</si>
  <si>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</si>
  <si>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</si>
  <si>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</si>
  <si>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</si>
  <si>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</si>
  <si>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</si>
  <si>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</si>
  <si>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</si>
  <si>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</si>
  <si>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</si>
  <si>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</si>
  <si>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</si>
  <si>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</si>
  <si>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</si>
  <si>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</si>
  <si>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</si>
  <si>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</si>
  <si>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</si>
  <si>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</si>
  <si>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</si>
  <si>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</si>
  <si>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</si>
  <si>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</si>
  <si>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</si>
  <si>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</si>
  <si>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</si>
  <si>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</si>
  <si>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</si>
  <si>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</si>
  <si>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</si>
  <si>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</si>
  <si>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</si>
  <si>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</si>
  <si>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</si>
  <si>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</si>
  <si>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</si>
  <si>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</si>
  <si>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</si>
  <si>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</si>
  <si>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</si>
  <si>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</si>
  <si>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</si>
  <si>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</si>
  <si>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</si>
  <si>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</si>
  <si>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</si>
  <si>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</si>
  <si>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</si>
  <si>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</si>
  <si>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</si>
  <si>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</si>
  <si>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</si>
  <si>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</si>
  <si>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</si>
  <si>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</si>
  <si>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</si>
  <si>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</si>
  <si>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</si>
  <si>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</si>
  <si>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</si>
  <si>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</si>
  <si>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</si>
  <si>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</si>
  <si>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</si>
  <si>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</si>
  <si>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</si>
  <si>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</si>
  <si>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</si>
  <si>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</si>
  <si>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</si>
  <si>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</si>
  <si>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</si>
  <si>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</si>
  <si>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</si>
  <si>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</si>
  <si>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</si>
  <si>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</si>
  <si>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</si>
  <si>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</si>
  <si>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</si>
  <si>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</si>
  <si>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</si>
  <si>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</si>
  <si>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</si>
  <si>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</si>
  <si>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</si>
  <si>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</si>
  <si>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</si>
  <si>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</si>
  <si>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</si>
  <si>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</si>
  <si>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</si>
  <si>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</si>
  <si>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</si>
  <si>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</si>
  <si>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</si>
  <si>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</si>
  <si>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</si>
  <si>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</si>
  <si>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</si>
  <si>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</si>
  <si>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</si>
  <si>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</si>
  <si>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</si>
  <si>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</si>
  <si>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</si>
  <si>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</si>
  <si>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</si>
  <si>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</si>
  <si>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</si>
  <si>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</si>
  <si>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</si>
  <si>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</si>
  <si>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</si>
  <si>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</si>
  <si>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</si>
  <si>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</si>
  <si>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</si>
  <si>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</si>
  <si>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</si>
  <si>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</si>
  <si>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</si>
  <si>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</si>
  <si>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</si>
  <si>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</si>
  <si>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</si>
  <si>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</si>
  <si>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</si>
  <si>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</si>
  <si>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</si>
  <si>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</si>
  <si>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</si>
  <si>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</si>
  <si>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</si>
  <si>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</si>
  <si>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</si>
  <si>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</si>
  <si>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</si>
  <si>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</si>
  <si>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</si>
  <si>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</si>
  <si>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</si>
  <si>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</si>
  <si>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</si>
  <si>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</si>
  <si>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</si>
  <si>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</si>
  <si>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</si>
  <si>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</si>
  <si>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</si>
  <si>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</si>
  <si>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</si>
  <si>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</si>
  <si>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</si>
  <si>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</si>
  <si>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</si>
  <si>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</si>
  <si>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</si>
  <si>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</si>
  <si>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</si>
  <si>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</si>
  <si>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</si>
  <si>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</si>
  <si>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</si>
  <si>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</si>
  <si>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</si>
  <si>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</si>
  <si>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</si>
  <si>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</si>
  <si>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</si>
  <si>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</si>
  <si>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</si>
  <si>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</si>
  <si>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</si>
  <si>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</si>
  <si>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</si>
  <si>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</si>
  <si>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</si>
  <si>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</si>
  <si>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</si>
  <si>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</si>
  <si>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</si>
  <si>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</si>
  <si>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</si>
  <si>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</si>
  <si>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</si>
  <si>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</si>
  <si>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</si>
  <si>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</si>
  <si>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</si>
  <si>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</si>
  <si>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</si>
  <si>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</si>
  <si>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</si>
  <si>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</si>
  <si>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</si>
  <si>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</si>
  <si>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</si>
  <si>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</si>
  <si>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</si>
  <si>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</si>
  <si>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</si>
  <si>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</si>
  <si>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</si>
  <si>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</si>
  <si>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</si>
  <si>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</si>
  <si>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</si>
  <si>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</si>
  <si>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</si>
  <si>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</si>
  <si>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</si>
  <si>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</si>
  <si>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</si>
  <si>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</si>
  <si>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</si>
  <si>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</si>
  <si>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</si>
  <si>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</si>
  <si>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</si>
  <si>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</si>
  <si>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</si>
  <si>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</si>
  <si>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</si>
  <si>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</si>
  <si>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</si>
  <si>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</si>
  <si>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</si>
  <si>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</si>
  <si>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</si>
  <si>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</si>
  <si>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</si>
  <si>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</si>
  <si>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</si>
  <si>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</si>
  <si>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</si>
  <si>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</si>
  <si>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</si>
  <si>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</si>
  <si>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</si>
  <si>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</si>
  <si>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</si>
  <si>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</si>
  <si>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</si>
  <si>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</si>
  <si>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</si>
  <si>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</si>
  <si>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</si>
  <si>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</si>
  <si>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</si>
  <si>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</si>
  <si>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</si>
  <si>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</si>
  <si>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</si>
  <si>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</si>
  <si>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</si>
  <si>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</si>
  <si>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</si>
  <si>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</si>
  <si>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</si>
  <si>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</si>
  <si>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</si>
  <si>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</si>
  <si>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</si>
  <si>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</si>
  <si>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</si>
  <si>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</si>
  <si>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</si>
  <si>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</si>
  <si>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</si>
  <si>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</si>
  <si>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</si>
  <si>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</si>
  <si>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</si>
  <si>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</si>
  <si>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</si>
  <si>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</si>
  <si>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</si>
  <si>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</si>
  <si>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</si>
  <si>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</si>
  <si>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</si>
  <si>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</si>
  <si>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</si>
  <si>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</si>
  <si>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</si>
  <si>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</si>
  <si>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</si>
  <si>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</si>
  <si>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</si>
  <si>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</si>
  <si>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</si>
  <si>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</si>
  <si>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</si>
  <si>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</si>
  <si>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</si>
  <si>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</si>
  <si>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</si>
  <si>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</si>
  <si>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</si>
  <si>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</si>
  <si>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</si>
  <si>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</si>
  <si>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</si>
  <si>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</si>
  <si>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</si>
  <si>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</si>
  <si>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</si>
  <si>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</si>
  <si>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</si>
  <si>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</si>
  <si>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</si>
  <si>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</si>
  <si>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</si>
  <si>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</si>
  <si>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</si>
  <si>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</si>
  <si>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</si>
  <si>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</si>
  <si>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</si>
  <si>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</si>
  <si>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</si>
  <si>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</si>
  <si>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</si>
  <si>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</si>
  <si>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</si>
  <si>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</si>
  <si>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</si>
  <si>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</si>
  <si>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</si>
  <si>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</si>
  <si>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</si>
  <si>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</si>
  <si>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</si>
  <si>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</si>
  <si>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</si>
  <si>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</si>
  <si>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</si>
  <si>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</si>
  <si>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</si>
  <si>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</si>
  <si>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</si>
  <si>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</si>
  <si>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</si>
  <si>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</si>
  <si>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</si>
  <si>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</si>
  <si>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</si>
  <si>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</si>
  <si>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</si>
  <si>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</si>
  <si>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</si>
  <si>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</si>
  <si>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</si>
  <si>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</si>
  <si>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</si>
  <si>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</si>
  <si>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</si>
  <si>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</si>
  <si>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</si>
  <si>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</si>
  <si>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</si>
  <si>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</si>
  <si>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</si>
  <si>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</si>
  <si>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</si>
  <si>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</si>
  <si>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</si>
  <si>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</si>
  <si>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</si>
  <si>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</si>
  <si>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</si>
  <si>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</si>
  <si>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</si>
  <si>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</si>
  <si>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</si>
  <si>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</si>
  <si>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</si>
  <si>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</si>
  <si>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</si>
  <si>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</si>
  <si>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</si>
  <si>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</si>
  <si>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</si>
  <si>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</si>
  <si>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</si>
  <si>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</si>
  <si>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</si>
  <si>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</si>
  <si>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</si>
  <si>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</si>
  <si>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</si>
  <si>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</si>
  <si>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</si>
  <si>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</si>
  <si>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</si>
  <si>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</si>
  <si>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</si>
  <si>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</si>
  <si>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</si>
  <si>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</si>
  <si>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</si>
  <si>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</si>
  <si>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</si>
  <si>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</si>
  <si>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</si>
  <si>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</si>
  <si>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</si>
  <si>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</si>
  <si>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</si>
  <si>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</si>
  <si>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</si>
  <si>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</si>
  <si>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</si>
  <si>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</si>
  <si>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</si>
  <si>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</si>
  <si>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</si>
  <si>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</si>
  <si>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</si>
  <si>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</si>
  <si>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</si>
  <si>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</si>
  <si>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</si>
  <si>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</si>
  <si>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</si>
  <si>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</si>
  <si>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</si>
  <si>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</si>
  <si>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</si>
  <si>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</si>
  <si>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</si>
  <si>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</si>
  <si>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</si>
  <si>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</si>
  <si>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</si>
  <si>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</si>
  <si>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</si>
  <si>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</si>
  <si>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</si>
  <si>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</si>
  <si>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</si>
  <si>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</si>
  <si>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</si>
  <si>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</si>
  <si>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</si>
  <si>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</si>
  <si>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</si>
  <si>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</si>
  <si>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</si>
  <si>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</si>
  <si>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</si>
  <si>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</si>
  <si>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</si>
  <si>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</si>
  <si>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</si>
  <si>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</si>
  <si>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</si>
  <si>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</si>
  <si>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</si>
  <si>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</si>
  <si>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</si>
  <si>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</si>
  <si>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</si>
  <si>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</si>
  <si>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</si>
  <si>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</si>
  <si>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</si>
  <si>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</si>
  <si>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</si>
  <si>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</si>
  <si>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</si>
  <si>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</si>
  <si>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</si>
  <si>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</si>
  <si>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</si>
  <si>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</si>
  <si>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</si>
  <si>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</si>
  <si>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</si>
  <si>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</si>
  <si>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</si>
  <si>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</si>
  <si>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</si>
  <si>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</si>
  <si>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</si>
  <si>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</si>
  <si>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</si>
  <si>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</si>
  <si>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</si>
  <si>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</si>
  <si>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</si>
  <si>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</si>
  <si>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</si>
  <si>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</si>
  <si>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</si>
  <si>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</si>
  <si>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</si>
  <si>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</si>
  <si>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</si>
  <si>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</si>
  <si>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</si>
  <si>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</si>
  <si>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</si>
  <si>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</si>
  <si>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</si>
  <si>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</si>
  <si>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</si>
  <si>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</si>
  <si>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</si>
  <si>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</si>
  <si>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</si>
  <si>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</si>
  <si>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</si>
  <si>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</si>
  <si>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</si>
  <si>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</si>
  <si>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</si>
  <si>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</si>
  <si>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</si>
  <si>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</si>
  <si>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</si>
  <si>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</si>
  <si>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</si>
  <si>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</si>
  <si>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</si>
  <si>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</si>
  <si>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</si>
  <si>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</si>
  <si>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</si>
  <si>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</si>
  <si>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</si>
  <si>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</si>
  <si>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</si>
  <si>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</si>
  <si>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</si>
  <si>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</si>
  <si>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</si>
  <si>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</si>
  <si>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</si>
  <si>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</si>
  <si>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</si>
  <si>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</si>
  <si>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</si>
  <si>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</si>
  <si>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</si>
  <si>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</si>
  <si>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</si>
  <si>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</si>
  <si>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</si>
  <si>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</si>
  <si>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</si>
  <si>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</si>
  <si>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</si>
  <si>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</si>
  <si>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</si>
  <si>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</si>
  <si>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</si>
  <si>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</si>
  <si>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</si>
  <si>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</si>
  <si>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</si>
  <si>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</si>
  <si>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</si>
  <si>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</si>
  <si>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</si>
  <si>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</si>
  <si>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</si>
  <si>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</si>
  <si>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</si>
  <si>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</si>
  <si>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</si>
  <si>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</si>
  <si>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</si>
  <si>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</si>
  <si>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</si>
  <si>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</si>
  <si>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</si>
  <si>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</si>
  <si>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</si>
  <si>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</si>
  <si>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</si>
  <si>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</si>
  <si>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</si>
  <si>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</si>
  <si>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</si>
  <si>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</si>
  <si>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</si>
  <si>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</si>
  <si>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</si>
  <si>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</si>
  <si>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</si>
  <si>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</si>
  <si>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</si>
  <si>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</si>
  <si>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</si>
  <si>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</si>
  <si>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</si>
  <si>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</si>
  <si>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</si>
  <si>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</si>
  <si>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</si>
  <si>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</si>
  <si>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</si>
  <si>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</si>
  <si>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</si>
  <si>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</si>
  <si>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</si>
  <si>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</si>
  <si>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</si>
  <si>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</si>
  <si>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</si>
  <si>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</si>
  <si>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</si>
  <si>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</si>
  <si>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</si>
  <si>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</si>
  <si>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</si>
  <si>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</si>
  <si>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</si>
  <si>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</si>
  <si>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</si>
  <si>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</si>
  <si>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</si>
  <si>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</si>
  <si>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</si>
  <si>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</si>
  <si>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</si>
  <si>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</si>
  <si>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</si>
  <si>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</si>
  <si>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</si>
  <si>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</si>
  <si>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</si>
  <si>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</si>
  <si>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</si>
  <si>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</si>
  <si>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</si>
  <si>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</si>
  <si>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</si>
  <si>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</si>
  <si>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</si>
  <si>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</si>
  <si>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</si>
  <si>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</si>
  <si>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</si>
  <si>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</si>
  <si>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</si>
  <si>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</si>
  <si>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</si>
  <si>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</si>
  <si>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</si>
  <si>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</si>
  <si>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</si>
  <si>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</si>
  <si>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</si>
  <si>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</si>
  <si>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</si>
  <si>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</si>
  <si>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</si>
  <si>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</si>
  <si>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</si>
  <si>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</si>
  <si>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</si>
  <si>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</si>
  <si>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</si>
  <si>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</si>
  <si>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</si>
  <si>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</si>
  <si>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</si>
  <si>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</si>
  <si>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</si>
  <si>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</si>
  <si>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</si>
  <si>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</si>
  <si>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</si>
  <si>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</si>
  <si>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</si>
  <si>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</si>
  <si>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</si>
  <si>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</si>
  <si>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</si>
  <si>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</si>
  <si>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</si>
  <si>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</si>
  <si>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</si>
  <si>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</si>
  <si>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</si>
  <si>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</si>
  <si>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</si>
  <si>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</si>
  <si>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</si>
  <si>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</si>
  <si>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</si>
  <si>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</si>
  <si>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</si>
  <si>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</si>
  <si>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</si>
  <si>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</si>
  <si>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</si>
  <si>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</si>
  <si>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</si>
  <si>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</si>
  <si>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</si>
  <si>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</si>
  <si>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</si>
  <si>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</si>
  <si>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</si>
  <si>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</si>
  <si>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</si>
  <si>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</si>
  <si>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</si>
  <si>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</si>
  <si>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</si>
  <si>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</si>
  <si>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</si>
  <si>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</si>
  <si>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</si>
  <si>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</si>
  <si>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</si>
  <si>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</si>
  <si>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</si>
  <si>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</si>
  <si>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</si>
  <si>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</si>
  <si>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</si>
  <si>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</si>
  <si>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</si>
  <si>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</si>
  <si>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</si>
  <si>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</si>
  <si>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</si>
  <si>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</si>
  <si>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</si>
  <si>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</si>
  <si>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</si>
  <si>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</si>
  <si>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</si>
  <si>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</si>
  <si>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</si>
  <si>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</si>
  <si>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</si>
  <si>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</si>
  <si>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</si>
  <si>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</si>
  <si>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</si>
  <si>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</si>
  <si>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</si>
  <si>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</si>
  <si>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</si>
  <si>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</si>
  <si>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</si>
  <si>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</si>
  <si>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</si>
  <si>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</si>
  <si>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</si>
  <si>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</si>
  <si>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</si>
  <si>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</si>
  <si>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</si>
  <si>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</si>
  <si>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</si>
  <si>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</si>
  <si>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</si>
  <si>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</si>
  <si>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</si>
  <si>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</si>
  <si>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</si>
  <si>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</si>
  <si>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</si>
  <si>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</si>
  <si>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</si>
  <si>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</si>
  <si>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</si>
  <si>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</si>
  <si>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</si>
  <si>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</si>
  <si>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</si>
  <si>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</si>
  <si>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</si>
  <si>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</si>
  <si>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</si>
  <si>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</si>
  <si>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</si>
  <si>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</si>
  <si>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</si>
  <si>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</si>
  <si>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</si>
  <si>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</si>
  <si>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</si>
  <si>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</si>
  <si>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</si>
  <si>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</si>
  <si>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</si>
  <si>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</si>
  <si>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</si>
  <si>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</si>
  <si>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</si>
  <si>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</si>
  <si>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</si>
  <si>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</si>
  <si>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</si>
  <si>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</si>
  <si>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</si>
  <si>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</si>
  <si>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</si>
  <si>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</si>
  <si>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</si>
  <si>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</si>
  <si>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</si>
  <si>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</si>
  <si>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</si>
  <si>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</si>
  <si>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</si>
  <si>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</si>
  <si>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</si>
  <si>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</si>
  <si>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</si>
  <si>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</si>
  <si>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</si>
  <si>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</si>
  <si>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</si>
  <si>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</si>
  <si>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</si>
  <si>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</si>
  <si>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</si>
  <si>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</si>
  <si>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</si>
  <si>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</si>
  <si>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</si>
  <si>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</si>
  <si>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</si>
  <si>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</si>
  <si>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</si>
  <si>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</si>
  <si>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</si>
  <si>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</si>
  <si>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</si>
  <si>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</si>
  <si>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</si>
  <si>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</si>
  <si>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</si>
  <si>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</si>
  <si>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</si>
  <si>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</si>
  <si>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</si>
  <si>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</si>
  <si>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</si>
  <si>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</si>
  <si>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</si>
  <si>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</si>
  <si>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</si>
  <si>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</si>
  <si>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</si>
  <si>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</si>
  <si>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</si>
  <si>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</si>
  <si>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</si>
  <si>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</si>
  <si>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</si>
  <si>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</si>
  <si>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</si>
  <si>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</si>
  <si>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</si>
  <si>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</si>
  <si>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</si>
  <si>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</si>
  <si>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</si>
  <si>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</si>
  <si>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</si>
  <si>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</si>
  <si>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</si>
  <si>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</si>
  <si>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</si>
  <si>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</si>
  <si>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</si>
  <si>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</si>
  <si>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</si>
  <si>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</si>
  <si>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</si>
  <si>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</si>
  <si>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</si>
  <si>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</si>
  <si>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</si>
  <si>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</si>
  <si>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</si>
  <si>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</si>
  <si>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</si>
  <si>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</si>
  <si>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</si>
  <si>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</si>
  <si>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</si>
  <si>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</si>
  <si>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</si>
  <si>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</si>
  <si>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</si>
  <si>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</si>
  <si>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</si>
  <si>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</si>
  <si>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</si>
  <si>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</si>
  <si>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</si>
  <si>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</si>
  <si>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</si>
  <si>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</si>
  <si>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</si>
  <si>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</si>
  <si>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</si>
  <si>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</si>
  <si>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</si>
  <si>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</si>
  <si>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</si>
  <si>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</si>
  <si>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</si>
  <si>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</si>
  <si>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</si>
  <si>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</si>
  <si>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</si>
  <si>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</si>
  <si>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</si>
  <si>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</si>
  <si>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</si>
  <si>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</si>
  <si>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</si>
  <si>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</si>
  <si>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</si>
  <si>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</si>
  <si>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</si>
  <si>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</si>
  <si>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</si>
  <si>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</si>
  <si>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</si>
  <si>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</si>
  <si>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</si>
  <si>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</si>
  <si>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</si>
  <si>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</si>
  <si>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</si>
  <si>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</si>
  <si>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</si>
  <si>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</si>
  <si>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</si>
  <si>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</si>
  <si>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</si>
  <si>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</si>
  <si>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</si>
  <si>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</si>
  <si>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</si>
  <si>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</si>
  <si>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</si>
  <si>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</si>
  <si>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</si>
  <si>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</si>
  <si>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</si>
  <si>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</si>
  <si>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</si>
  <si>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</si>
  <si>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</si>
  <si>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</si>
  <si>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</si>
  <si>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</si>
  <si>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</si>
  <si>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</si>
  <si>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</si>
  <si>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</si>
  <si>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</si>
  <si>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</si>
  <si>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</si>
  <si>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</si>
  <si>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</si>
  <si>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</si>
  <si>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</si>
  <si>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</si>
  <si>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</si>
  <si>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</si>
  <si>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</si>
  <si>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</si>
  <si>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</si>
  <si>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</si>
  <si>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</si>
  <si>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</si>
  <si>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</si>
  <si>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</si>
  <si>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</si>
  <si>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</si>
  <si>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</si>
  <si>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</si>
  <si>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</si>
  <si>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</si>
  <si>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</si>
  <si>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</si>
  <si>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</si>
  <si>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</si>
  <si>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</si>
  <si>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</si>
  <si>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</si>
  <si>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</si>
  <si>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</si>
  <si>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</si>
  <si>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</si>
  <si>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</si>
  <si>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</si>
  <si>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</si>
  <si>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</si>
  <si>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</si>
  <si>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</si>
  <si>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</si>
  <si>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</si>
  <si>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</si>
  <si>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</si>
  <si>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</si>
  <si>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</si>
  <si>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</si>
  <si>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</si>
  <si>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</si>
  <si>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</si>
  <si>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</si>
  <si>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</si>
  <si>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</si>
  <si>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</si>
  <si>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</si>
  <si>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</si>
  <si>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</si>
  <si>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</si>
  <si>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</si>
  <si>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</si>
  <si>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</si>
  <si>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</si>
  <si>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</si>
  <si>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</si>
  <si>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</si>
  <si>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</si>
  <si>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</si>
  <si>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</si>
  <si>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</si>
  <si>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</si>
  <si>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</si>
  <si>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</si>
  <si>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</si>
  <si>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</si>
  <si>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</si>
  <si>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</si>
  <si>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</si>
  <si>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</si>
  <si>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</si>
  <si>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</si>
  <si>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</si>
  <si>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</si>
  <si>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</si>
  <si>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</si>
  <si>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</si>
  <si>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</si>
  <si>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</si>
  <si>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</si>
  <si>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</si>
  <si>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</si>
  <si>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</si>
  <si>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</si>
  <si>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</si>
  <si>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</si>
  <si>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</si>
  <si>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</si>
  <si>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</si>
  <si>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</si>
  <si>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</si>
  <si>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</si>
  <si>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</si>
  <si>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</si>
  <si>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</si>
  <si>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</si>
  <si>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</si>
  <si>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</si>
  <si>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</si>
  <si>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</si>
  <si>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</si>
  <si>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</si>
  <si>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</si>
  <si>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</si>
  <si>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</si>
  <si>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</si>
  <si>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</si>
  <si>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</si>
  <si>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</si>
  <si>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</si>
  <si>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</si>
  <si>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</si>
  <si>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</si>
  <si>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</si>
  <si>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</si>
  <si>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</si>
  <si>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</si>
  <si>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</si>
  <si>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</si>
  <si>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</si>
  <si>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</si>
  <si>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</si>
  <si>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</si>
  <si>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</si>
  <si>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</si>
  <si>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</si>
  <si>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</si>
  <si>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</si>
  <si>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</si>
  <si>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</si>
  <si>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</si>
  <si>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</si>
  <si>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</si>
  <si>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</si>
  <si>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</si>
  <si>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</si>
  <si>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</si>
  <si>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</si>
  <si>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</si>
  <si>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</si>
  <si>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</si>
  <si>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</si>
  <si>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</si>
  <si>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</si>
  <si>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</si>
  <si>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</si>
  <si>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</si>
  <si>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</si>
  <si>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</si>
  <si>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</si>
  <si>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</si>
  <si>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</si>
  <si>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</si>
  <si>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</si>
  <si>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</si>
  <si>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</si>
  <si>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</si>
  <si>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</si>
  <si>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</si>
  <si>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</si>
  <si>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</si>
  <si>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</si>
  <si>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</si>
  <si>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</si>
  <si>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</si>
  <si>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</si>
  <si>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</si>
  <si>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</si>
  <si>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</si>
  <si>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</si>
  <si>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</si>
  <si>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</si>
  <si>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</si>
  <si>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</si>
  <si>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</si>
  <si>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</si>
  <si>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</si>
  <si>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</si>
  <si>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</si>
  <si>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</si>
  <si>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</si>
  <si>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</si>
  <si>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</si>
  <si>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</si>
  <si>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</si>
  <si>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</si>
  <si>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</si>
  <si>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</si>
  <si>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</si>
  <si>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</si>
  <si>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</si>
  <si>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</si>
  <si>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</si>
  <si>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</si>
  <si>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</si>
  <si>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</si>
  <si>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</si>
  <si>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</si>
  <si>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</si>
  <si>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</si>
  <si>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</si>
  <si>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</si>
  <si>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</si>
  <si>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</si>
  <si>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</si>
  <si>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</si>
  <si>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</si>
  <si>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</si>
  <si>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</si>
  <si>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</si>
  <si>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</si>
  <si>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</si>
  <si>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</si>
  <si>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</si>
  <si>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</si>
  <si>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</si>
  <si>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</si>
  <si>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</si>
  <si>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</si>
  <si>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</si>
  <si>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</si>
  <si>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</si>
  <si>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</si>
  <si>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</si>
  <si>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</si>
  <si>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</si>
  <si>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</si>
  <si>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</si>
  <si>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</si>
  <si>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</si>
  <si>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</si>
  <si>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</si>
  <si>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</si>
  <si>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</si>
  <si>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</si>
  <si>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</si>
  <si>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</si>
  <si>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</si>
  <si>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</si>
  <si>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</si>
  <si>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</si>
  <si>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</si>
  <si>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</si>
  <si>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</si>
  <si>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</si>
  <si>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</si>
  <si>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</si>
  <si>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</si>
  <si>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</si>
  <si>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</si>
  <si>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</si>
  <si>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</si>
  <si>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</si>
  <si>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</si>
  <si>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</si>
  <si>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</si>
  <si>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</si>
  <si>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</si>
  <si>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</si>
  <si>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</si>
  <si>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</si>
  <si>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</si>
  <si>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</si>
  <si>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</si>
  <si>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</si>
  <si>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</si>
  <si>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</si>
  <si>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</si>
  <si>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</si>
  <si>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</si>
  <si>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</si>
  <si>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</si>
  <si>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</si>
  <si>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</si>
  <si>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</si>
  <si>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</si>
  <si>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</si>
  <si>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</si>
  <si>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</si>
  <si>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</si>
  <si>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</si>
  <si>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</si>
  <si>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</si>
  <si>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</si>
  <si>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</si>
  <si>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</si>
  <si>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</si>
  <si>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</si>
  <si>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</si>
  <si>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</si>
  <si>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</si>
  <si>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</si>
  <si>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</si>
  <si>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</si>
  <si>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</si>
  <si>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</si>
  <si>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</si>
  <si>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</si>
  <si>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</si>
  <si>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</si>
  <si>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</si>
  <si>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</si>
  <si>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</si>
  <si>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</si>
  <si>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</si>
  <si>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</si>
  <si>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</si>
  <si>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</si>
  <si>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</si>
  <si>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</si>
  <si>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</si>
  <si>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</si>
  <si>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</si>
  <si>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</si>
  <si>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</si>
  <si>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</si>
  <si>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</si>
  <si>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</si>
  <si>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</si>
  <si>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</si>
  <si>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</si>
  <si>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</si>
  <si>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</si>
  <si>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</si>
  <si>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</si>
  <si>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</si>
  <si>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</si>
  <si>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</si>
  <si>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</si>
  <si>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</si>
  <si>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</si>
  <si>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</si>
  <si>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</si>
  <si>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</si>
  <si>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</si>
  <si>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</si>
  <si>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</si>
  <si>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</si>
  <si>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</si>
  <si>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</si>
  <si>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</si>
  <si>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</si>
  <si>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</si>
  <si>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</si>
  <si>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</si>
  <si>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</si>
  <si>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</si>
  <si>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</si>
  <si>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</si>
  <si>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</si>
  <si>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</si>
  <si>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</si>
  <si>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</si>
  <si>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</si>
  <si>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</si>
  <si>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</si>
  <si>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</si>
  <si>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</si>
  <si>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</si>
  <si>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</si>
  <si>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</si>
  <si>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</si>
  <si>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</si>
  <si>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</si>
  <si>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</si>
  <si>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</si>
  <si>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</si>
  <si>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</si>
  <si>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</si>
  <si>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</si>
  <si>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</si>
  <si>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</si>
  <si>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</si>
  <si>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</si>
  <si>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</si>
  <si>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</si>
  <si>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</si>
  <si>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</si>
  <si>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</si>
  <si>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</si>
  <si>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</si>
  <si>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</si>
  <si>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</si>
  <si>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</si>
  <si>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</si>
  <si>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</si>
  <si>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</si>
  <si>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</si>
  <si>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</si>
  <si>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</si>
  <si>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</si>
  <si>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</si>
  <si>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</si>
  <si>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</si>
  <si>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</si>
  <si>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</si>
  <si>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</si>
  <si>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</si>
  <si>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</si>
  <si>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</si>
  <si>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</si>
  <si>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</si>
  <si>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</si>
  <si>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</si>
  <si>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</si>
  <si>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</si>
  <si>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</si>
  <si>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</si>
  <si>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</si>
  <si>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</si>
  <si>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</si>
  <si>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</si>
  <si>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</si>
  <si>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</si>
  <si>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</si>
  <si>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</si>
  <si>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</si>
  <si>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</si>
  <si>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</si>
  <si>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</si>
  <si>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</si>
  <si>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</si>
  <si>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</si>
  <si>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</si>
  <si>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</si>
  <si>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</si>
  <si>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</si>
  <si>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</si>
  <si>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</si>
  <si>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</si>
  <si>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</si>
  <si>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</si>
  <si>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</si>
  <si>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</si>
  <si>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</si>
  <si>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</si>
  <si>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</si>
  <si>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</si>
  <si>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</si>
  <si>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</si>
  <si>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</si>
  <si>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</si>
  <si>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</si>
  <si>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</si>
  <si>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</si>
  <si>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</si>
  <si>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</si>
  <si>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</si>
  <si>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</si>
  <si>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</si>
  <si>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</si>
  <si>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</si>
  <si>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</si>
  <si>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</si>
  <si>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</si>
  <si>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</si>
  <si>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</si>
  <si>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</si>
  <si>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</si>
  <si>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</si>
  <si>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</si>
  <si>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</si>
  <si>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</si>
  <si>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</si>
  <si>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</si>
  <si>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</si>
  <si>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</si>
  <si>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</si>
  <si>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</si>
  <si>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</si>
  <si>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</si>
  <si>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</si>
  <si>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</si>
  <si>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</si>
  <si>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</si>
  <si>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</si>
  <si>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</si>
  <si>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</si>
  <si>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</si>
  <si>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</si>
  <si>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</si>
  <si>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</si>
  <si>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</si>
  <si>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</si>
  <si>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</si>
  <si>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</si>
  <si>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</si>
  <si>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</si>
  <si>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</si>
  <si>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</si>
  <si>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</si>
  <si>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</si>
  <si>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</si>
  <si>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</si>
  <si>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</si>
  <si>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</si>
  <si>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</si>
  <si>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</si>
  <si>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</si>
  <si>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</si>
  <si>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</si>
  <si>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</si>
  <si>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</si>
  <si>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</si>
  <si>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</si>
  <si>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</si>
  <si>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</si>
  <si>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</si>
  <si>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</si>
  <si>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</si>
  <si>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</si>
  <si>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</si>
  <si>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</si>
  <si>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</si>
  <si>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</si>
  <si>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</si>
  <si>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</si>
  <si>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</si>
  <si>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</si>
  <si>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</si>
  <si>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</si>
  <si>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</si>
  <si>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</si>
  <si>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</si>
  <si>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</si>
  <si>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</si>
  <si>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</si>
  <si>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</si>
  <si>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</si>
  <si>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</si>
  <si>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</si>
  <si>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</si>
  <si>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</si>
  <si>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</si>
  <si>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</si>
  <si>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</si>
  <si>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</si>
  <si>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</si>
  <si>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</si>
  <si>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</si>
  <si>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</si>
  <si>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</si>
  <si>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</si>
  <si>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</si>
  <si>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</si>
  <si>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</si>
  <si>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</si>
  <si>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</si>
  <si>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</si>
  <si>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</si>
  <si>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</si>
  <si>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</si>
  <si>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</si>
  <si>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</si>
  <si>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</si>
  <si>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</si>
  <si>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</si>
  <si>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</si>
  <si>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</si>
  <si>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</si>
  <si>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</si>
  <si>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</si>
  <si>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</si>
  <si>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</si>
  <si>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</si>
  <si>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</si>
  <si>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</si>
  <si>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</si>
  <si>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</si>
  <si>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</si>
  <si>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</si>
  <si>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</si>
  <si>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</si>
  <si>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</si>
  <si>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</si>
  <si>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</si>
  <si>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</si>
  <si>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</si>
  <si>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</si>
  <si>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</si>
  <si>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</si>
  <si>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</si>
  <si>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</si>
  <si>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</si>
  <si>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</si>
  <si>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</si>
  <si>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</si>
  <si>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</si>
  <si>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</si>
  <si>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</si>
  <si>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</si>
  <si>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</si>
  <si>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</si>
  <si>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</si>
  <si>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</si>
  <si>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</si>
  <si>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</si>
  <si>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</si>
  <si>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</si>
  <si>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</si>
  <si>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</si>
  <si>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</si>
  <si>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</si>
  <si>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</si>
  <si>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</si>
  <si>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</si>
  <si>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</si>
  <si>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</si>
  <si>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</si>
  <si>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</si>
  <si>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</si>
  <si>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</si>
  <si>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</si>
  <si>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</si>
  <si>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</si>
  <si>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</si>
  <si>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</si>
  <si>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</si>
  <si>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</si>
  <si>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</si>
  <si>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</si>
  <si>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</si>
  <si>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</si>
  <si>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</si>
  <si>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</si>
  <si>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</si>
  <si>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</si>
  <si>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</si>
  <si>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</si>
  <si>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</si>
  <si>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</si>
  <si>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</si>
  <si>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</si>
  <si>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</si>
  <si>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</si>
  <si>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</si>
  <si>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</si>
  <si>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</si>
  <si>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</si>
  <si>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</si>
  <si>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</si>
  <si>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</si>
  <si>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</si>
  <si>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</si>
  <si>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</si>
  <si>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</si>
  <si>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</si>
  <si>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</si>
  <si>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</si>
  <si>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</si>
  <si>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</si>
  <si>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</si>
  <si>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</si>
  <si>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</si>
  <si>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</si>
  <si>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</si>
  <si>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</si>
  <si>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</si>
  <si>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</si>
  <si>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</si>
  <si>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</si>
  <si>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</si>
  <si>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</si>
  <si>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</si>
  <si>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</si>
  <si>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</si>
  <si>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</si>
  <si>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</si>
  <si>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</si>
  <si>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</si>
  <si>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</si>
  <si>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</si>
  <si>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</si>
  <si>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</si>
  <si>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</si>
  <si>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</si>
  <si>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</si>
  <si>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</si>
  <si>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</si>
  <si>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</si>
  <si>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</si>
  <si>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</si>
  <si>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</si>
  <si>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</si>
  <si>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</si>
  <si>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</si>
  <si>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</si>
  <si>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</si>
  <si>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</si>
  <si>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</si>
  <si>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</si>
  <si>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</si>
  <si>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</si>
  <si>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</si>
  <si>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</si>
  <si>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</si>
  <si>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</si>
  <si>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</si>
  <si>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</si>
  <si>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</si>
  <si>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</si>
  <si>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</si>
  <si>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</si>
  <si>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</si>
  <si>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</si>
  <si>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</si>
  <si>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</si>
  <si>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</si>
  <si>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</si>
  <si>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</si>
  <si>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</si>
  <si>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</si>
  <si>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</si>
  <si>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</si>
  <si>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</si>
  <si>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</si>
  <si>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</si>
  <si>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</si>
  <si>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</si>
  <si>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</si>
  <si>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</si>
  <si>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</si>
  <si>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</si>
  <si>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</si>
  <si>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</si>
  <si>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</si>
  <si>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</si>
  <si>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</si>
  <si>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</si>
  <si>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</si>
  <si>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</si>
  <si>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</si>
  <si>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</si>
  <si>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</si>
  <si>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</si>
  <si>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</si>
  <si>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</si>
  <si>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</si>
  <si>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</si>
  <si>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</si>
  <si>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</si>
  <si>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</si>
  <si>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</si>
  <si>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</si>
  <si>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</si>
  <si>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</si>
  <si>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</si>
  <si>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</si>
  <si>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</si>
  <si>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</si>
  <si>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</si>
  <si>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</si>
  <si>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</si>
  <si>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</si>
  <si>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</si>
  <si>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</si>
  <si>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</si>
  <si>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</si>
  <si>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</si>
  <si>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</si>
  <si>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</si>
  <si>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</si>
  <si>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</si>
  <si>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</si>
  <si>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</si>
  <si>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</si>
  <si>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</si>
  <si>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</si>
  <si>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</si>
  <si>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</si>
  <si>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</si>
  <si>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</si>
  <si>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</si>
  <si>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</si>
  <si>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</si>
  <si>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</si>
  <si>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</si>
  <si>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</si>
  <si>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</si>
  <si>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</si>
  <si>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</si>
  <si>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</si>
  <si>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</si>
  <si>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</si>
  <si>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</si>
  <si>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</si>
  <si>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</si>
  <si>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</si>
  <si>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</si>
  <si>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</si>
  <si>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</si>
  <si>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</si>
  <si>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</si>
  <si>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</si>
  <si>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</si>
  <si>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</si>
  <si>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</si>
  <si>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</si>
  <si>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</si>
  <si>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</si>
  <si>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</si>
  <si>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</si>
  <si>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</si>
  <si>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</si>
  <si>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</si>
  <si>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</si>
  <si>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</si>
  <si>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</si>
  <si>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</si>
  <si>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</si>
  <si>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</si>
  <si>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</si>
  <si>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</si>
  <si>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</si>
  <si>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</si>
  <si>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</si>
  <si>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</si>
  <si>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</si>
  <si>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</si>
  <si>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</si>
  <si>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</si>
  <si>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</si>
  <si>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</si>
  <si>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</si>
  <si>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</si>
  <si>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</si>
  <si>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</si>
  <si>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</si>
  <si>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</si>
  <si>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</si>
  <si>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</si>
  <si>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</si>
  <si>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</si>
  <si>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</si>
  <si>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</si>
  <si>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</si>
  <si>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</si>
  <si>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</si>
  <si>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</si>
  <si>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</si>
  <si>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</si>
  <si>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</si>
  <si>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</si>
  <si>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</si>
  <si>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</si>
  <si>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</si>
  <si>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</si>
  <si>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</si>
  <si>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</si>
  <si>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</si>
  <si>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</si>
  <si>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</si>
  <si>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</si>
  <si>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</si>
  <si>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</si>
  <si>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</si>
  <si>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</si>
  <si>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</si>
  <si>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</si>
  <si>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</si>
  <si>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</si>
  <si>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</si>
  <si>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</si>
  <si>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</si>
  <si>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</si>
  <si>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</si>
  <si>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</si>
  <si>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</si>
  <si>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</si>
  <si>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</si>
  <si>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</si>
  <si>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</si>
  <si>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</si>
  <si>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</si>
  <si>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</si>
  <si>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</si>
  <si>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</si>
  <si>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</si>
  <si>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</si>
  <si>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</si>
  <si>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</si>
  <si>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</si>
  <si>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</si>
  <si>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</si>
  <si>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</si>
  <si>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</si>
  <si>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</si>
  <si>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</si>
  <si>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</si>
  <si>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</si>
  <si>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</si>
  <si>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</si>
  <si>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</si>
  <si>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</si>
  <si>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</si>
  <si>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</si>
  <si>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</si>
  <si>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</si>
  <si>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</si>
  <si>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</si>
  <si>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</si>
  <si>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</si>
  <si>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</si>
  <si>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</si>
  <si>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</si>
  <si>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</si>
  <si>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</si>
  <si>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</si>
  <si>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</si>
  <si>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</si>
  <si>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</si>
  <si>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</si>
  <si>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</si>
  <si>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</si>
  <si>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</si>
  <si>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</si>
  <si>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</si>
  <si>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</si>
  <si>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</si>
  <si>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</si>
  <si>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</si>
  <si>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</si>
  <si>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</si>
  <si>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</si>
  <si>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</si>
  <si>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</si>
  <si>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</si>
  <si>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</si>
  <si>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</si>
  <si>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</si>
  <si>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</si>
  <si>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</si>
  <si>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</si>
  <si>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</si>
  <si>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</si>
  <si>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</si>
  <si>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</si>
  <si>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</si>
  <si>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</si>
  <si>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</si>
  <si>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</si>
  <si>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</si>
  <si>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</si>
  <si>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</si>
  <si>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</si>
  <si>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</si>
  <si>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</si>
  <si>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</si>
  <si>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</si>
  <si>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</si>
  <si>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</si>
  <si>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</si>
  <si>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</si>
  <si>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</si>
  <si>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</si>
  <si>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</si>
  <si>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</si>
  <si>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</si>
  <si>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</si>
  <si>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</si>
  <si>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</si>
  <si>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</si>
  <si>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</si>
  <si>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</si>
  <si>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</si>
  <si>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</si>
  <si>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</si>
  <si>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</si>
  <si>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</si>
  <si>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</si>
  <si>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</si>
  <si>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</si>
  <si>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</si>
  <si>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</si>
  <si>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</si>
  <si>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</si>
  <si>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</si>
  <si>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</si>
  <si>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</si>
  <si>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</si>
  <si>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</si>
  <si>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</si>
  <si>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</si>
  <si>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</si>
  <si>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</si>
  <si>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</si>
  <si>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</si>
  <si>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</si>
  <si>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</si>
  <si>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</si>
  <si>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</si>
  <si>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</si>
  <si>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</si>
  <si>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</si>
  <si>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</si>
  <si>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</si>
  <si>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</si>
  <si>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</si>
  <si>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</si>
  <si>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</si>
  <si>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</si>
  <si>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</si>
  <si>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</si>
  <si>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</si>
  <si>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</si>
  <si>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</si>
  <si>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</si>
  <si>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</si>
  <si>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</si>
  <si>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</si>
  <si>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</si>
  <si>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</si>
  <si>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</si>
  <si>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</si>
  <si>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</si>
  <si>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</si>
  <si>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</si>
  <si>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</si>
  <si>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</si>
  <si>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</si>
  <si>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</si>
  <si>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</si>
  <si>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</si>
  <si>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</si>
  <si>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</si>
  <si>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</si>
  <si>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</si>
  <si>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</si>
  <si>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</si>
  <si>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</si>
  <si>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</si>
  <si>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</si>
  <si>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</si>
  <si>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</si>
  <si>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</si>
  <si>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</si>
  <si>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</si>
  <si>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</si>
  <si>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</si>
  <si>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</si>
  <si>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</si>
  <si>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</si>
  <si>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</si>
  <si>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</si>
  <si>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</si>
  <si>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</si>
  <si>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</si>
  <si>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</si>
  <si>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</si>
  <si>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</si>
  <si>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</si>
  <si>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</si>
  <si>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</si>
  <si>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</si>
  <si>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</si>
  <si>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</si>
  <si>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</si>
  <si>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</si>
  <si>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</si>
  <si>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</si>
  <si>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</si>
  <si>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</si>
  <si>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</si>
  <si>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</si>
  <si>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</si>
  <si>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</si>
  <si>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</si>
  <si>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</si>
  <si>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</si>
  <si>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</si>
  <si>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</si>
  <si>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</si>
  <si>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</si>
  <si>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</si>
  <si>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</si>
  <si>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</si>
  <si>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</si>
  <si>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</si>
  <si>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</si>
  <si>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</si>
  <si>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</si>
  <si>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</si>
  <si>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</si>
  <si>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</si>
  <si>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</si>
  <si>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</si>
  <si>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</si>
  <si>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</si>
  <si>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</si>
  <si>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</si>
  <si>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</si>
  <si>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</si>
  <si>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</si>
  <si>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</si>
  <si>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</si>
  <si>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</si>
  <si>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</si>
  <si>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</si>
  <si>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</si>
  <si>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</si>
  <si>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</si>
  <si>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</si>
  <si>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</si>
  <si>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</si>
  <si>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</si>
  <si>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</si>
  <si>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</si>
  <si>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</si>
  <si>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</si>
  <si>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</si>
  <si>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</si>
  <si>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</si>
  <si>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</si>
  <si>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</si>
  <si>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</si>
  <si>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</si>
  <si>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</si>
  <si>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</si>
  <si>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</si>
  <si>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</si>
  <si>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</si>
  <si>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</si>
  <si>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</si>
  <si>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</si>
  <si>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</si>
  <si>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</si>
  <si>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</si>
  <si>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</si>
  <si>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</si>
  <si>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</si>
  <si>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</si>
  <si>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</si>
  <si>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</si>
  <si>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</si>
  <si>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</si>
  <si>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</si>
  <si>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</si>
  <si>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</si>
  <si>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</si>
  <si>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</si>
  <si>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</si>
  <si>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</si>
  <si>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</si>
  <si>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</si>
  <si>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</si>
  <si>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</si>
  <si>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</si>
  <si>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</si>
  <si>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</si>
  <si>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</si>
  <si>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</si>
  <si>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</si>
  <si>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</si>
  <si>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</si>
  <si>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</si>
  <si>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</si>
  <si>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</si>
  <si>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</si>
  <si>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</si>
  <si>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</si>
  <si>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</si>
  <si>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</si>
  <si>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</si>
  <si>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</si>
  <si>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</si>
  <si>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</si>
  <si>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</si>
  <si>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</si>
  <si>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</si>
  <si>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</si>
  <si>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</si>
  <si>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</si>
  <si>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</si>
  <si>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</si>
  <si>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</si>
  <si>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</si>
  <si>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</si>
  <si>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</si>
  <si>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</si>
  <si>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</si>
  <si>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</si>
  <si>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</si>
  <si>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</si>
  <si>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</si>
  <si>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</si>
  <si>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</si>
  <si>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</si>
  <si>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</si>
  <si>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</si>
  <si>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</si>
  <si>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</si>
  <si>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</si>
  <si>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</si>
  <si>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</si>
  <si>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</si>
  <si>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</si>
  <si>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</si>
  <si>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</si>
  <si>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</si>
  <si>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</si>
  <si>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</si>
  <si>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</si>
  <si>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</si>
  <si>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</si>
  <si>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</si>
  <si>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</si>
  <si>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</si>
  <si>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</si>
  <si>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</si>
  <si>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</si>
  <si>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</si>
  <si>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</si>
  <si>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</si>
  <si>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</si>
  <si>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</si>
  <si>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</si>
  <si>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</si>
  <si>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</si>
  <si>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</si>
  <si>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</si>
  <si>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</si>
  <si>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</si>
  <si>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</si>
  <si>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</si>
  <si>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</si>
  <si>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</si>
  <si>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</si>
  <si>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</si>
  <si>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</si>
  <si>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</si>
  <si>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</si>
  <si>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</si>
  <si>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</si>
  <si>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</si>
  <si>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</si>
  <si>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</si>
  <si>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</si>
  <si>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</si>
  <si>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</si>
  <si>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</si>
  <si>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</si>
  <si>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</si>
  <si>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</si>
  <si>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</si>
  <si>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</si>
  <si>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</si>
  <si>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</si>
  <si>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</si>
  <si>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</si>
  <si>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</si>
  <si>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</si>
  <si>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</si>
  <si>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</si>
  <si>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</si>
  <si>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</si>
  <si>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</si>
  <si>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</si>
  <si>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</si>
  <si>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</si>
  <si>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</si>
  <si>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</si>
  <si>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</si>
  <si>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</si>
  <si>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</si>
  <si>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</si>
  <si>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</si>
  <si>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</si>
  <si>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</si>
  <si>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</si>
  <si>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</si>
  <si>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</si>
  <si>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</si>
  <si>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</si>
  <si>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</si>
  <si>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</si>
  <si>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</si>
  <si>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</si>
  <si>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</si>
  <si>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</si>
  <si>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</si>
  <si>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</si>
  <si>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</si>
  <si>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</si>
  <si>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</si>
  <si>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</si>
  <si>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</si>
  <si>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</si>
  <si>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</si>
  <si>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</si>
  <si>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</si>
  <si>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</si>
  <si>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</si>
  <si>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</si>
  <si>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</si>
  <si>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</si>
  <si>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</si>
  <si>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</si>
  <si>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</si>
  <si>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</si>
  <si>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</si>
  <si>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</si>
  <si>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</si>
  <si>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</si>
  <si>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</si>
  <si>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</si>
  <si>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</si>
  <si>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</si>
  <si>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</si>
  <si>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</si>
  <si>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</si>
  <si>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</si>
  <si>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</si>
  <si>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</si>
  <si>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</si>
  <si>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</si>
  <si>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</si>
  <si>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</si>
  <si>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</si>
  <si>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</si>
  <si>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</si>
  <si>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</si>
  <si>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</si>
  <si>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</si>
  <si>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</si>
  <si>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</si>
  <si>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</si>
  <si>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</si>
  <si>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</si>
  <si>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</si>
  <si>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</si>
  <si>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</si>
  <si>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</si>
  <si>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</si>
  <si>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</si>
  <si>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</si>
  <si>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</si>
  <si>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</si>
  <si>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</si>
  <si>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</si>
  <si>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</si>
  <si>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</si>
  <si>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</si>
  <si>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</si>
  <si>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</si>
  <si>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</si>
  <si>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</si>
  <si>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</si>
  <si>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</si>
  <si>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</si>
  <si>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</si>
  <si>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</si>
  <si>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</si>
  <si>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</si>
  <si>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</si>
  <si>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</si>
  <si>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</si>
  <si>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</si>
  <si>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</si>
  <si>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</si>
  <si>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</si>
  <si>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</si>
  <si>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</si>
  <si>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</si>
  <si>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</si>
  <si>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</si>
  <si>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</si>
  <si>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</si>
  <si>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</si>
  <si>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</si>
  <si>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</si>
  <si>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</si>
  <si>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</si>
  <si>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</si>
  <si>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</si>
  <si>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</si>
  <si>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</si>
  <si>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</si>
  <si>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</si>
  <si>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</si>
  <si>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</si>
  <si>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</si>
  <si>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</si>
  <si>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</si>
  <si>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</si>
  <si>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</si>
  <si>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</si>
  <si>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</si>
  <si>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</si>
  <si>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</si>
  <si>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</si>
  <si>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</si>
  <si>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</si>
  <si>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</si>
  <si>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</si>
  <si>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</si>
  <si>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</si>
  <si>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</si>
  <si>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</si>
  <si>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</si>
  <si>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</si>
  <si>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</si>
  <si>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</si>
  <si>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</si>
  <si>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</si>
  <si>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</si>
  <si>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</si>
  <si>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</si>
  <si>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</si>
  <si>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</si>
  <si>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</si>
  <si>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</si>
  <si>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</si>
  <si>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</si>
  <si>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</si>
  <si>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</si>
  <si>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</si>
  <si>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</si>
  <si>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</si>
  <si>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</si>
  <si>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</si>
  <si>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</si>
  <si>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</si>
  <si>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</si>
  <si>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</si>
  <si>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</si>
  <si>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</si>
  <si>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</si>
  <si>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</si>
  <si>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</si>
  <si>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</si>
  <si>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</si>
  <si>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</si>
  <si>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</si>
  <si>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</si>
  <si>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</si>
  <si>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</si>
  <si>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</si>
  <si>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</si>
  <si>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</si>
  <si>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</si>
  <si>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</si>
  <si>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</si>
  <si>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</si>
  <si>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</si>
  <si>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</si>
  <si>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</si>
  <si>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</si>
  <si>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</si>
  <si>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</si>
  <si>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</si>
  <si>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</si>
  <si>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</si>
  <si>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</si>
  <si>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</si>
  <si>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</si>
  <si>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</si>
  <si>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</si>
  <si>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</si>
  <si>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</si>
  <si>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</si>
  <si>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</si>
  <si>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</si>
  <si>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</si>
  <si>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</si>
  <si>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</si>
  <si>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</si>
  <si>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</si>
  <si>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</si>
  <si>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</si>
  <si>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</si>
  <si>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</si>
  <si>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</si>
  <si>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</si>
  <si>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</si>
  <si>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</si>
  <si>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</si>
  <si>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</si>
  <si>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</si>
  <si>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</si>
  <si>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</si>
  <si>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</si>
  <si>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</si>
  <si>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</si>
  <si>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</si>
  <si>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</si>
  <si>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</si>
  <si>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</si>
  <si>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</si>
  <si>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</si>
  <si>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</si>
  <si>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</si>
  <si>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</si>
  <si>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</si>
  <si>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</si>
  <si>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</si>
  <si>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</si>
  <si>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</si>
  <si>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</si>
  <si>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</si>
  <si>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</si>
  <si>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</si>
  <si>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</si>
  <si>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</si>
  <si>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</si>
  <si>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</si>
  <si>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</si>
  <si>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</si>
  <si>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</si>
  <si>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</si>
  <si>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</si>
  <si>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</si>
  <si>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</si>
  <si>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</si>
  <si>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</si>
  <si>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</si>
  <si>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</si>
  <si>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</si>
  <si>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</si>
  <si>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</si>
  <si>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</si>
  <si>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</si>
  <si>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</si>
  <si>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</si>
  <si>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</si>
  <si>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</si>
  <si>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</si>
  <si>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</si>
  <si>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</si>
  <si>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</si>
  <si>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</si>
  <si>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</si>
  <si>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</si>
  <si>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</si>
  <si>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</si>
  <si>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</si>
  <si>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</si>
  <si>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</si>
  <si>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</si>
  <si>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</si>
  <si>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</si>
  <si>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</si>
  <si>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</si>
  <si>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</si>
  <si>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</si>
  <si>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</si>
  <si>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</si>
  <si>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</si>
  <si>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</si>
  <si>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</si>
  <si>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</si>
  <si>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</si>
  <si>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</si>
  <si>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</si>
  <si>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</si>
  <si>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</si>
  <si>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</si>
  <si>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</si>
  <si>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</si>
  <si>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</si>
  <si>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</si>
  <si>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</si>
  <si>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</si>
  <si>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</si>
  <si>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</si>
  <si>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</si>
  <si>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</si>
  <si>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</si>
  <si>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</si>
  <si>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</si>
  <si>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</si>
  <si>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</si>
  <si>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</si>
  <si>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</si>
  <si>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</si>
  <si>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</si>
  <si>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</si>
  <si>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</si>
  <si>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</si>
  <si>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</si>
  <si>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</si>
  <si>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</si>
  <si>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</si>
  <si>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</si>
  <si>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</si>
  <si>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</si>
  <si>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</si>
  <si>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</si>
  <si>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</si>
  <si>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</si>
  <si>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</si>
  <si>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</si>
  <si>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</si>
  <si>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</si>
  <si>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</si>
  <si>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</si>
  <si>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</si>
  <si>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</si>
  <si>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</si>
  <si>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</si>
  <si>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</si>
  <si>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</si>
  <si>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</si>
  <si>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</si>
  <si>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</si>
  <si>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</si>
  <si>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</si>
  <si>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</si>
  <si>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</si>
  <si>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</si>
  <si>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</si>
  <si>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</si>
  <si>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</si>
  <si>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</si>
  <si>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</si>
  <si>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</si>
  <si>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</si>
  <si>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</si>
  <si>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</si>
  <si>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</si>
  <si>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</si>
  <si>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</si>
  <si>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</si>
  <si>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</si>
  <si>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</si>
  <si>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</si>
  <si>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</si>
  <si>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</si>
  <si>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</si>
  <si>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</si>
  <si>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</si>
  <si>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</si>
  <si>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</si>
  <si>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</si>
  <si>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</si>
  <si>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</si>
  <si>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</si>
  <si>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</si>
  <si>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</si>
  <si>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</si>
  <si>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</si>
  <si>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</si>
  <si>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</si>
  <si>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</si>
  <si>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</si>
  <si>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</si>
  <si>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</si>
  <si>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</si>
  <si>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</si>
  <si>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</si>
  <si>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</si>
  <si>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</si>
  <si>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</si>
  <si>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</si>
  <si>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</si>
  <si>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</si>
  <si>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</si>
  <si>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</si>
  <si>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</si>
  <si>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</si>
  <si>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</si>
  <si>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</si>
  <si>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</si>
  <si>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</si>
  <si>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</si>
  <si>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</si>
  <si>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</si>
  <si>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</si>
  <si>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</si>
  <si>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</si>
  <si>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</si>
  <si>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</si>
  <si>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</si>
  <si>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</si>
  <si>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</si>
  <si>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</si>
  <si>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</si>
  <si>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</si>
  <si>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</si>
  <si>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</si>
  <si>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</si>
  <si>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</si>
  <si>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</si>
  <si>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</si>
  <si>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</si>
  <si>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</si>
  <si>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</si>
  <si>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</si>
  <si>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</si>
  <si>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</si>
  <si>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</si>
  <si>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</si>
  <si>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</si>
  <si>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</si>
  <si>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</si>
  <si>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</si>
  <si>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</si>
  <si>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</si>
  <si>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</si>
  <si>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</si>
  <si>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</si>
  <si>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</si>
  <si>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</si>
  <si>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</si>
  <si>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</si>
  <si>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</si>
  <si>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</si>
  <si>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</si>
  <si>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</si>
  <si>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</si>
  <si>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</si>
  <si>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</si>
  <si>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</si>
  <si>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</si>
  <si>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</si>
  <si>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</si>
  <si>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</si>
  <si>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</si>
  <si>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</si>
  <si>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</si>
  <si>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</si>
  <si>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</si>
  <si>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</si>
  <si>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</si>
  <si>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</si>
  <si>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</si>
  <si>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</si>
  <si>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</si>
  <si>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</si>
  <si>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</si>
  <si>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</si>
  <si>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</si>
  <si>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</si>
  <si>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</si>
  <si>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</si>
  <si>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</si>
  <si>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</si>
  <si>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</si>
  <si>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</si>
  <si>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</si>
  <si>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</si>
  <si>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</si>
  <si>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</si>
  <si>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</si>
  <si>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</si>
  <si>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</si>
  <si>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</si>
  <si>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</si>
  <si>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</si>
  <si>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</si>
  <si>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</si>
  <si>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</si>
  <si>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</si>
  <si>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</si>
  <si>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</si>
  <si>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</si>
  <si>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</si>
  <si>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</si>
  <si>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</si>
  <si>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</si>
  <si>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</si>
  <si>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</si>
  <si>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</si>
  <si>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</si>
  <si>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</si>
  <si>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</si>
  <si>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</si>
  <si>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</si>
  <si>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</si>
  <si>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</si>
  <si>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</si>
  <si>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</si>
  <si>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</si>
  <si>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</si>
  <si>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</si>
  <si>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</si>
  <si>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</si>
  <si>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</si>
  <si>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</si>
  <si>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</si>
  <si>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</si>
  <si>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</si>
  <si>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</si>
  <si>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</si>
  <si>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</si>
  <si>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</si>
  <si>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</si>
  <si>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</si>
  <si>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</si>
  <si>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</si>
  <si>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</si>
  <si>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</si>
  <si>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</si>
  <si>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</si>
  <si>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</si>
  <si>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</si>
  <si>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</si>
  <si>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</si>
  <si>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</si>
  <si>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</si>
  <si>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</si>
  <si>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</si>
  <si>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</si>
  <si>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</si>
  <si>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</si>
  <si>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</si>
  <si>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</si>
  <si>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</si>
  <si>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</si>
  <si>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</si>
  <si>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</si>
  <si>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</si>
  <si>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</si>
  <si>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</si>
  <si>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</si>
  <si>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</si>
  <si>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</si>
  <si>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</si>
  <si>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</si>
  <si>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</si>
  <si>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</si>
  <si>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</si>
  <si>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</si>
  <si>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</si>
  <si>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</si>
  <si>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</si>
  <si>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</si>
  <si>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</si>
  <si>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</si>
  <si>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</si>
  <si>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</si>
  <si>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</si>
  <si>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</si>
  <si>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</si>
  <si>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</si>
  <si>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</si>
  <si>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</si>
  <si>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</si>
  <si>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</si>
  <si>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</si>
  <si>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</si>
  <si>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</si>
  <si>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</si>
  <si>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</si>
  <si>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</si>
  <si>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</si>
  <si>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</si>
  <si>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</si>
  <si>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</si>
  <si>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</si>
  <si>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</si>
  <si>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</si>
  <si>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</si>
  <si>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</si>
  <si>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</si>
  <si>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</si>
  <si>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</si>
  <si>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</si>
  <si>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</si>
  <si>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</si>
  <si>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</si>
  <si>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</si>
  <si>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</si>
  <si>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</si>
  <si>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</si>
  <si>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</si>
  <si>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</si>
  <si>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</si>
  <si>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</si>
  <si>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</si>
  <si>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</si>
  <si>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</si>
  <si>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</si>
  <si>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</si>
  <si>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</si>
  <si>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</si>
  <si>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</si>
  <si>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</si>
  <si>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</si>
  <si>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</si>
  <si>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</si>
  <si>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</si>
  <si>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</si>
  <si>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</si>
  <si>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</si>
  <si>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</si>
  <si>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</si>
  <si>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</si>
  <si>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</si>
  <si>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</si>
  <si>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</si>
  <si>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</si>
  <si>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</si>
  <si>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</si>
  <si>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</si>
  <si>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</si>
  <si>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</si>
  <si>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</si>
  <si>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</si>
  <si>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</si>
  <si>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</si>
  <si>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</si>
  <si>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</si>
  <si>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</si>
  <si>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</si>
  <si>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</si>
  <si>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</si>
  <si>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</si>
  <si>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</si>
  <si>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</si>
  <si>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</si>
  <si>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</si>
  <si>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</si>
  <si>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</si>
  <si>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</si>
  <si>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</si>
  <si>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</si>
  <si>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</si>
  <si>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</si>
  <si>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</si>
  <si>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</si>
  <si>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</si>
  <si>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</si>
  <si>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</si>
  <si>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</si>
  <si>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</si>
  <si>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</si>
  <si>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</si>
  <si>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</si>
  <si>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</si>
  <si>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</si>
  <si>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</si>
  <si>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</si>
  <si>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</si>
  <si>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</si>
  <si>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</si>
  <si>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</si>
  <si>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</si>
  <si>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</si>
  <si>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</si>
  <si>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</si>
  <si>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</si>
  <si>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</si>
  <si>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</si>
  <si>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</si>
  <si>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</si>
  <si>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</si>
  <si>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</si>
  <si>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</si>
  <si>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</si>
  <si>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</si>
  <si>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</si>
  <si>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</si>
  <si>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</si>
  <si>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</si>
  <si>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</si>
  <si>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</si>
  <si>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</si>
  <si>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</si>
  <si>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</si>
  <si>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</si>
  <si>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</si>
  <si>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</si>
  <si>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</si>
  <si>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</si>
  <si>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</si>
  <si>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</si>
  <si>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</si>
  <si>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</si>
  <si>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</si>
  <si>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</si>
  <si>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</si>
  <si>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</si>
  <si>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</si>
  <si>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</si>
  <si>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</si>
  <si>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</si>
  <si>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</si>
  <si>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</si>
  <si>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</si>
  <si>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</si>
  <si>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</si>
  <si>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</si>
  <si>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</si>
  <si>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</si>
  <si>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</si>
  <si>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</si>
  <si>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</si>
  <si>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</si>
  <si>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</si>
  <si>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</si>
  <si>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</si>
  <si>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</si>
  <si>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</si>
  <si>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</si>
  <si>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</si>
  <si>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</si>
  <si>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</si>
  <si>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</si>
  <si>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</si>
  <si>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</si>
  <si>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</si>
  <si>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</si>
  <si>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</si>
  <si>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</si>
  <si>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</si>
  <si>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</si>
  <si>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</si>
  <si>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</si>
  <si>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</si>
  <si>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</si>
  <si>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</si>
  <si>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</si>
  <si>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</si>
  <si>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</si>
  <si>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</si>
  <si>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</si>
  <si>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</si>
  <si>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</si>
  <si>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</si>
  <si>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</si>
  <si>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</si>
  <si>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</si>
  <si>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</si>
  <si>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</si>
  <si>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</si>
  <si>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</si>
  <si>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</si>
  <si>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</si>
  <si>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</si>
  <si>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</si>
  <si>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</si>
  <si>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</si>
  <si>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</si>
  <si>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</si>
  <si>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</si>
  <si>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</si>
  <si>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</si>
  <si>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</si>
  <si>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</si>
  <si>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</si>
  <si>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</si>
  <si>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</si>
  <si>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</si>
  <si>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</si>
  <si>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</si>
  <si>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</si>
  <si>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</si>
  <si>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</si>
  <si>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</si>
  <si>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</si>
  <si>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</si>
  <si>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</si>
  <si>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</si>
  <si>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</si>
  <si>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</si>
  <si>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</si>
  <si>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</si>
  <si>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</si>
  <si>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</si>
  <si>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</si>
  <si>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</si>
  <si>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</si>
  <si>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</si>
  <si>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</si>
  <si>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</si>
  <si>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</si>
  <si>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</si>
  <si>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</si>
  <si>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</si>
  <si>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</si>
  <si>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</si>
  <si>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</si>
  <si>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</si>
  <si>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</si>
  <si>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</si>
  <si>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</si>
  <si>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</si>
  <si>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</si>
  <si>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</si>
  <si>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</si>
  <si>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</si>
  <si>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</si>
  <si>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</si>
  <si>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</si>
  <si>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</si>
  <si>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</si>
  <si>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</si>
  <si>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</si>
  <si>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</si>
  <si>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</si>
  <si>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</si>
  <si>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</si>
  <si>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</si>
  <si>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</si>
  <si>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</si>
  <si>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</si>
  <si>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</si>
  <si>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</si>
  <si>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</si>
  <si>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</si>
  <si>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</si>
  <si>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</si>
  <si>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</si>
  <si>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</si>
  <si>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</si>
  <si>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</si>
  <si>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</si>
  <si>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</si>
  <si>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</si>
  <si>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</si>
  <si>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</si>
  <si>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</si>
  <si>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</si>
  <si>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</si>
  <si>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</si>
  <si>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</si>
  <si>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</si>
  <si>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</si>
  <si>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</si>
  <si>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</si>
  <si>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</si>
  <si>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</si>
  <si>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</si>
  <si>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</si>
  <si>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</si>
  <si>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</si>
  <si>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</si>
  <si>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</si>
  <si>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</si>
  <si>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</si>
  <si>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</si>
  <si>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</si>
  <si>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</si>
  <si>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</si>
  <si>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</si>
  <si>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</si>
  <si>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</si>
  <si>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</si>
  <si>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</si>
  <si>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</si>
  <si>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</si>
  <si>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</si>
  <si>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</si>
  <si>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</si>
  <si>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</si>
  <si>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</si>
  <si>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</si>
  <si>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</si>
  <si>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</si>
  <si>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</si>
  <si>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</si>
  <si>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</si>
  <si>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</si>
  <si>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</si>
  <si>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</si>
  <si>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</si>
  <si>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</si>
  <si>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</si>
  <si>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</si>
  <si>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</si>
  <si>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</si>
  <si>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</si>
  <si>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</si>
  <si>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</si>
  <si>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</si>
  <si>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</si>
  <si>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</si>
  <si>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</si>
  <si>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</si>
  <si>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</si>
  <si>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</si>
  <si>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</si>
  <si>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</si>
  <si>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</si>
  <si>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</si>
  <si>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</si>
  <si>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</si>
  <si>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</si>
  <si>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</si>
  <si>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</si>
  <si>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</si>
  <si>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</si>
  <si>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</si>
  <si>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</si>
  <si>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</si>
  <si>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</si>
  <si>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</si>
  <si>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</si>
  <si>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</si>
  <si>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</si>
  <si>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</si>
  <si>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</si>
  <si>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</si>
  <si>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</si>
  <si>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</si>
  <si>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</si>
  <si>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</si>
  <si>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</si>
  <si>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</si>
  <si>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</si>
  <si>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</si>
  <si>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</si>
  <si>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</si>
  <si>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</si>
  <si>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</si>
  <si>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</si>
  <si>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</si>
  <si>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</si>
  <si>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</si>
  <si>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</si>
  <si>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</si>
  <si>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</si>
  <si>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</si>
  <si>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</si>
  <si>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</si>
  <si>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</si>
  <si>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</si>
  <si>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</si>
  <si>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</si>
  <si>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</si>
  <si>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</si>
  <si>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</si>
  <si>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</si>
  <si>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</si>
  <si>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</si>
  <si>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</si>
  <si>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</si>
  <si>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</si>
  <si>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</si>
  <si>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</si>
  <si>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</si>
  <si>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</si>
  <si>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</si>
  <si>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</si>
  <si>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</si>
  <si>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</si>
  <si>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</si>
  <si>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</si>
  <si>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</si>
  <si>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</si>
  <si>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</si>
  <si>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</si>
  <si>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</si>
  <si>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</si>
  <si>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</si>
  <si>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</si>
  <si>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</si>
  <si>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</si>
  <si>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</si>
  <si>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</si>
  <si>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</si>
  <si>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</si>
  <si>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</si>
  <si>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</si>
  <si>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</si>
  <si>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</si>
  <si>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</si>
  <si>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</si>
  <si>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</si>
  <si>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</si>
  <si>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</si>
  <si>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</si>
  <si>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</si>
  <si>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</si>
  <si>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</si>
  <si>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</si>
  <si>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</si>
  <si>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</si>
  <si>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</si>
  <si>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</si>
  <si>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</si>
  <si>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</si>
  <si>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</si>
  <si>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</si>
  <si>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</si>
  <si>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</si>
  <si>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</si>
  <si>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</si>
  <si>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</si>
  <si>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</si>
  <si>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</si>
  <si>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</si>
  <si>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</si>
  <si>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</si>
  <si>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</si>
  <si>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</si>
  <si>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</si>
  <si>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</si>
  <si>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</si>
  <si>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</si>
  <si>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</si>
  <si>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</si>
  <si>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</si>
  <si>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</si>
  <si>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</si>
  <si>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</si>
  <si>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</si>
  <si>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</si>
  <si>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</si>
  <si>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</si>
  <si>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</si>
  <si>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</si>
  <si>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</si>
  <si>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</si>
  <si>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</si>
  <si>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</si>
  <si>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</si>
  <si>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</si>
  <si>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</si>
  <si>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</si>
  <si>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</si>
  <si>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</si>
  <si>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</si>
  <si>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</si>
  <si>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</si>
  <si>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</si>
  <si>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</si>
  <si>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</si>
  <si>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</si>
  <si>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</si>
  <si>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</si>
  <si>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</si>
  <si>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</si>
  <si>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</si>
  <si>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</si>
  <si>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</si>
  <si>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</si>
  <si>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</si>
  <si>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</si>
  <si>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</si>
  <si>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</si>
  <si>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</si>
  <si>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</si>
  <si>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</si>
  <si>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</si>
  <si>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</si>
  <si>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</si>
  <si>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</si>
  <si>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</si>
  <si>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</si>
  <si>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</si>
  <si>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</si>
  <si>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</si>
  <si>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</si>
  <si>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</si>
  <si>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</si>
  <si>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</si>
  <si>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</si>
  <si>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</si>
  <si>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</si>
  <si>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</si>
  <si>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</si>
  <si>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</si>
  <si>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</si>
  <si>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</si>
  <si>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</si>
  <si>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</si>
  <si>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</si>
  <si>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</si>
  <si>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</si>
  <si>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</si>
  <si>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</si>
  <si>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</si>
  <si>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</si>
  <si>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</si>
  <si>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</si>
  <si>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</si>
  <si>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</si>
  <si>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</si>
  <si>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</si>
  <si>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</si>
  <si>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</si>
  <si>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</si>
  <si>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</si>
  <si>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</si>
  <si>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</si>
  <si>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</si>
  <si>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</si>
  <si>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</si>
  <si>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</si>
  <si>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</si>
  <si>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</si>
  <si>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</si>
  <si>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</si>
  <si>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</si>
  <si>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</si>
  <si>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</si>
  <si>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</si>
  <si>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</si>
  <si>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</si>
  <si>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</si>
  <si>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</si>
  <si>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</si>
  <si>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</si>
  <si>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</si>
  <si>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</si>
  <si>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</si>
  <si>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</si>
  <si>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</si>
  <si>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</si>
  <si>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</si>
  <si>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</si>
  <si>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</si>
  <si>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</si>
  <si>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</si>
  <si>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</si>
  <si>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</si>
  <si>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</si>
  <si>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</si>
  <si>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</si>
  <si>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</si>
  <si>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</si>
  <si>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</si>
  <si>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</si>
  <si>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</si>
  <si>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</si>
  <si>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</si>
  <si>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</si>
  <si>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</si>
  <si>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</si>
  <si>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</si>
  <si>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</si>
  <si>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</si>
  <si>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</si>
  <si>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</si>
  <si>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</si>
  <si>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</si>
  <si>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</si>
  <si>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</si>
  <si>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</si>
  <si>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</si>
  <si>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</si>
  <si>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</si>
  <si>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</si>
  <si>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</si>
  <si>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</si>
  <si>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</si>
  <si>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</si>
  <si>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</si>
  <si>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</si>
  <si>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</si>
  <si>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</si>
  <si>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</si>
  <si>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</si>
  <si>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</si>
  <si>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</si>
  <si>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</si>
  <si>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</si>
  <si>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</si>
  <si>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</si>
  <si>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</si>
  <si>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</si>
  <si>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</si>
  <si>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</si>
  <si>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</si>
  <si>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</si>
  <si>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</si>
  <si>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</si>
  <si>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</si>
  <si>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</si>
  <si>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</si>
  <si>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</si>
  <si>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</si>
  <si>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</si>
  <si>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</si>
  <si>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</si>
  <si>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</si>
  <si>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</si>
  <si>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</si>
  <si>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</si>
  <si>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</si>
  <si>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</si>
  <si>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</si>
  <si>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</si>
  <si>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</si>
  <si>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</si>
  <si>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</si>
  <si>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</si>
  <si>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</si>
  <si>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</si>
  <si>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</si>
  <si>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</si>
  <si>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</si>
  <si>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</si>
  <si>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</si>
  <si>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</si>
  <si>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</si>
  <si>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</si>
  <si>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</si>
  <si>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</si>
  <si>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</si>
  <si>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</si>
  <si>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</si>
  <si>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</si>
  <si>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</si>
  <si>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</si>
  <si>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</si>
  <si>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</si>
  <si>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</si>
  <si>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</si>
  <si>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</si>
  <si>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</si>
  <si>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</si>
  <si>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</si>
  <si>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</si>
  <si>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</si>
  <si>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</si>
  <si>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</si>
  <si>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</si>
  <si>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</si>
  <si>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</si>
  <si>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</si>
  <si>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</si>
  <si>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</si>
  <si>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</si>
  <si>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</si>
  <si>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</si>
  <si>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</si>
  <si>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</si>
  <si>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</si>
  <si>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</si>
  <si>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</si>
  <si>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</si>
  <si>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</si>
  <si>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</si>
  <si>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</si>
  <si>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</si>
  <si>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</si>
  <si>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</si>
  <si>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</si>
  <si>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</si>
  <si>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</si>
  <si>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</si>
  <si>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</si>
  <si>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</si>
  <si>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</si>
  <si>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</si>
  <si>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</si>
  <si>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</si>
  <si>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</si>
  <si>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</si>
  <si>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</si>
  <si>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</si>
  <si>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</si>
  <si>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</si>
  <si>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</si>
  <si>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</si>
  <si>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</si>
  <si>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</si>
  <si>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</si>
  <si>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</si>
  <si>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</si>
  <si>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</si>
  <si>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</si>
  <si>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</si>
  <si>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</si>
  <si>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</si>
  <si>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</si>
  <si>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</si>
  <si>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</si>
  <si>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</si>
  <si>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</si>
  <si>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</si>
  <si>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</si>
  <si>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</si>
  <si>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</si>
  <si>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</si>
  <si>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</si>
  <si>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</si>
  <si>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</si>
  <si>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</si>
  <si>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</si>
  <si>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</si>
  <si>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</si>
  <si>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</si>
  <si>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</si>
  <si>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</si>
  <si>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</si>
  <si>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</si>
  <si>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</si>
  <si>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</si>
  <si>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</si>
  <si>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</si>
  <si>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</si>
  <si>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</si>
  <si>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</si>
  <si>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</si>
  <si>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</si>
  <si>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</si>
  <si>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</si>
  <si>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</si>
  <si>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</si>
  <si>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</si>
  <si>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</si>
  <si>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</si>
  <si>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</si>
  <si>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</si>
  <si>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</si>
  <si>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</si>
  <si>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</si>
  <si>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</si>
  <si>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</si>
  <si>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</si>
  <si>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</si>
  <si>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</si>
  <si>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</si>
  <si>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</si>
  <si>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</si>
  <si>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</si>
  <si>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</si>
  <si>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</si>
  <si>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</si>
  <si>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</si>
  <si>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</si>
  <si>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</si>
  <si>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</si>
  <si>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</si>
  <si>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</si>
  <si>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</si>
  <si>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</si>
  <si>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</si>
  <si>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</si>
  <si>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</si>
  <si>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</si>
  <si>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</si>
  <si>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</si>
  <si>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</si>
  <si>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</si>
  <si>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</si>
  <si>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</si>
  <si>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</si>
  <si>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</si>
  <si>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</si>
  <si>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</si>
  <si>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</si>
  <si>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</si>
  <si>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</si>
  <si>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</si>
  <si>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</si>
  <si>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</si>
  <si>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</si>
  <si>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</si>
  <si>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</si>
  <si>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</si>
  <si>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</si>
  <si>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</si>
  <si>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</si>
  <si>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</si>
  <si>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</si>
  <si>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</si>
  <si>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</si>
  <si>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</si>
  <si>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</si>
  <si>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</si>
  <si>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</si>
  <si>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</si>
  <si>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</si>
  <si>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</si>
  <si>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</si>
  <si>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</si>
  <si>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</si>
  <si>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</si>
  <si>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</si>
  <si>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</si>
  <si>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</si>
  <si>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</si>
  <si>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</si>
  <si>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</si>
  <si>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</si>
  <si>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</si>
  <si>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</si>
  <si>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</si>
  <si>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</si>
  <si>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</si>
  <si>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</si>
  <si>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</si>
  <si>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</si>
  <si>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</si>
  <si>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</si>
  <si>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</si>
  <si>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</si>
  <si>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</si>
  <si>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</si>
  <si>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</si>
  <si>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</si>
  <si>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</si>
  <si>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</si>
  <si>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</si>
  <si>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</si>
  <si>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</si>
  <si>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</si>
  <si>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</si>
  <si>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</si>
  <si>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</si>
  <si>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</si>
  <si>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</si>
  <si>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</si>
  <si>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</si>
  <si>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</si>
  <si>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</si>
  <si>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</si>
  <si>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</si>
  <si>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</si>
  <si>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</si>
  <si>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</si>
  <si>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</si>
  <si>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</si>
  <si>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</si>
  <si>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</si>
  <si>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</si>
  <si>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</si>
  <si>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</si>
  <si>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</si>
  <si>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</si>
  <si>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</si>
  <si>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</si>
  <si>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</si>
  <si>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</si>
  <si>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</si>
  <si>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</si>
  <si>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</si>
  <si>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</si>
  <si>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</si>
  <si>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</si>
  <si>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</si>
  <si>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</si>
  <si>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</si>
  <si>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</si>
  <si>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</si>
  <si>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</si>
  <si>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</si>
  <si>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</si>
  <si>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</si>
  <si>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</si>
  <si>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</si>
  <si>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</si>
  <si>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</si>
  <si>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</si>
  <si>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</si>
  <si>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</si>
  <si>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</si>
  <si>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</si>
  <si>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</si>
  <si>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</si>
  <si>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</si>
  <si>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</si>
  <si>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</si>
  <si>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</si>
  <si>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</si>
  <si>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</si>
  <si>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</si>
  <si>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</si>
  <si>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</si>
  <si>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</si>
  <si>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</si>
  <si>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</si>
  <si>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</si>
  <si>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</si>
  <si>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</si>
  <si>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</si>
  <si>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</si>
  <si>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</si>
  <si>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</si>
  <si>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</si>
  <si>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</si>
  <si>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</si>
  <si>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</si>
  <si>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</si>
  <si>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</si>
  <si>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</si>
  <si>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</si>
  <si>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</si>
  <si>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</si>
  <si>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</si>
  <si>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</si>
  <si>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</si>
  <si>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</si>
  <si>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</si>
  <si>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</si>
  <si>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</si>
  <si>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</si>
  <si>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</si>
  <si>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</si>
  <si>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</si>
  <si>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</si>
  <si>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</si>
  <si>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</si>
  <si>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</si>
  <si>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</si>
  <si>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</si>
  <si>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</si>
  <si>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</si>
  <si>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</si>
  <si>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</si>
  <si>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</si>
  <si>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</si>
  <si>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</si>
  <si>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</si>
  <si>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</si>
  <si>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</si>
  <si>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</si>
  <si>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</si>
  <si>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</si>
  <si>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</si>
  <si>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</si>
  <si>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</si>
  <si>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</si>
  <si>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</si>
  <si>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</si>
  <si>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</si>
  <si>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</si>
  <si>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</si>
  <si>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</si>
  <si>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</si>
  <si>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</si>
  <si>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</si>
  <si>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</si>
  <si>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</si>
  <si>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</si>
  <si>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</si>
  <si>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</si>
  <si>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</si>
  <si>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</si>
  <si>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</si>
  <si>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</si>
  <si>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</si>
  <si>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</si>
  <si>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</si>
  <si>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</si>
  <si>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</si>
  <si>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</si>
  <si>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</si>
  <si>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</si>
  <si>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</si>
  <si>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</si>
  <si>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</si>
  <si>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</si>
  <si>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</si>
  <si>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</si>
  <si>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</si>
  <si>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</si>
  <si>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</si>
  <si>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</si>
  <si>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</si>
  <si>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</si>
  <si>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</si>
  <si>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</si>
  <si>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</si>
  <si>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</si>
  <si>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</si>
  <si>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</si>
  <si>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</si>
  <si>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</si>
  <si>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</si>
  <si>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</si>
  <si>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</si>
  <si>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</si>
  <si>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</si>
  <si>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</si>
  <si>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</si>
  <si>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</si>
  <si>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</si>
  <si>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</si>
  <si>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</si>
  <si>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</si>
  <si>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</si>
  <si>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</si>
  <si>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</si>
  <si>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</si>
  <si>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</si>
  <si>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</si>
  <si>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</si>
  <si>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</si>
  <si>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</si>
  <si>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</si>
  <si>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</si>
  <si>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</si>
  <si>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</si>
  <si>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</si>
  <si>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</si>
  <si>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</si>
  <si>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</si>
  <si>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</si>
  <si>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</si>
  <si>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</si>
  <si>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</si>
  <si>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</si>
  <si>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</si>
  <si>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</si>
  <si>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</si>
  <si>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</si>
  <si>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</si>
  <si>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</si>
  <si>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</si>
  <si>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</si>
  <si>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</si>
  <si>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</si>
  <si>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</si>
  <si>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</si>
  <si>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</si>
  <si>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</si>
  <si>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</si>
  <si>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</si>
  <si>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</si>
  <si>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</si>
  <si>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</si>
  <si>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</si>
  <si>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</si>
  <si>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</si>
  <si>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</si>
  <si>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</si>
  <si>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</si>
  <si>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</si>
  <si>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</si>
  <si>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</si>
  <si>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</si>
  <si>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</si>
  <si>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</si>
  <si>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</si>
  <si>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</si>
  <si>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</si>
  <si>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</si>
  <si>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</si>
  <si>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</si>
  <si>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</si>
  <si>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</si>
  <si>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</si>
  <si>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</si>
  <si>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</si>
  <si>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</si>
  <si>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</si>
  <si>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</si>
  <si>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</si>
  <si>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</si>
  <si>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</si>
  <si>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</si>
  <si>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</si>
  <si>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</si>
  <si>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</si>
  <si>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</si>
  <si>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</si>
  <si>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</si>
  <si>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</si>
  <si>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</si>
  <si>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</si>
  <si>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</si>
  <si>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</si>
  <si>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</si>
  <si>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</si>
  <si>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</si>
  <si>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</si>
  <si>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</si>
  <si>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</si>
  <si>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</si>
  <si>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</si>
  <si>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</si>
  <si>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</si>
  <si>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</si>
  <si>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</si>
  <si>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</si>
  <si>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</si>
  <si>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</si>
  <si>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</si>
  <si>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</si>
  <si>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</si>
  <si>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</si>
  <si>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</si>
  <si>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</si>
  <si>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</si>
  <si>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</si>
  <si>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</si>
  <si>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</si>
  <si>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</si>
  <si>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</si>
  <si>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</si>
  <si>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</si>
  <si>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</si>
  <si>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</si>
  <si>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</si>
  <si>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</si>
  <si>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</si>
  <si>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</si>
  <si>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</si>
  <si>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</si>
  <si>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</si>
  <si>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</si>
  <si>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</si>
  <si>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</si>
  <si>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</si>
  <si>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</si>
  <si>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</si>
  <si>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</si>
  <si>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</si>
  <si>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</si>
  <si>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</si>
  <si>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</si>
  <si>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</si>
  <si>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</si>
  <si>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</si>
  <si>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</si>
  <si>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</si>
  <si>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</si>
  <si>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</si>
  <si>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</si>
  <si>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</si>
  <si>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</si>
  <si>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</si>
  <si>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</si>
  <si>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</si>
  <si>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</si>
  <si>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</si>
  <si>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</si>
  <si>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</si>
  <si>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</si>
  <si>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</si>
  <si>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</si>
  <si>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</si>
  <si>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</si>
  <si>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</si>
  <si>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</si>
  <si>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</si>
  <si>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</si>
  <si>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</si>
  <si>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</si>
  <si>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</si>
  <si>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</si>
  <si>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</si>
  <si>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</si>
  <si>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</si>
  <si>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</si>
  <si>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</si>
  <si>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</si>
  <si>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</si>
  <si>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</si>
  <si>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</si>
  <si>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</si>
  <si>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</si>
  <si>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</si>
  <si>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</si>
  <si>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</si>
  <si>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</si>
  <si>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</si>
  <si>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</si>
  <si>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</si>
  <si>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</si>
  <si>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</si>
  <si>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</si>
  <si>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</si>
  <si>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</si>
  <si>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</si>
  <si>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</si>
  <si>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</si>
  <si>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</si>
  <si>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</si>
  <si>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</si>
  <si>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</si>
  <si>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</si>
  <si>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</si>
  <si>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</si>
  <si>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</si>
  <si>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</si>
  <si>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</si>
  <si>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</si>
  <si>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</si>
  <si>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</si>
  <si>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</si>
  <si>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</si>
  <si>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</si>
  <si>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</si>
  <si>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</si>
  <si>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</si>
  <si>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</si>
  <si>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</si>
  <si>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</si>
  <si>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</si>
  <si>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</si>
  <si>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</si>
  <si>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</si>
  <si>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</si>
  <si>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</si>
  <si>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</si>
  <si>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</si>
  <si>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</si>
  <si>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</si>
  <si>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</si>
  <si>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</si>
  <si>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</si>
  <si>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</si>
  <si>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</si>
  <si>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</si>
  <si>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</si>
  <si>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</si>
  <si>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</si>
  <si>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</si>
  <si>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</si>
  <si>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</si>
  <si>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</si>
  <si>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</si>
  <si>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</si>
  <si>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</si>
  <si>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</si>
  <si>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</si>
  <si>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</si>
  <si>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</si>
  <si>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</si>
  <si>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</si>
  <si>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</si>
  <si>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</si>
  <si>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</si>
  <si>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</si>
  <si>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</si>
  <si>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</si>
  <si>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</si>
  <si>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</si>
  <si>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</si>
  <si>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</si>
  <si>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</si>
  <si>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</si>
  <si>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</si>
  <si>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</si>
  <si>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</si>
  <si>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</si>
  <si>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</si>
  <si>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</si>
  <si>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</si>
  <si>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</si>
  <si>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</si>
  <si>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</si>
  <si>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</si>
  <si>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</si>
  <si>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</si>
  <si>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</si>
  <si>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</si>
  <si>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</si>
  <si>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</si>
  <si>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</si>
  <si>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</si>
  <si>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</si>
  <si>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</si>
  <si>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</si>
  <si>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</si>
  <si>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</si>
  <si>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</si>
  <si>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</si>
  <si>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</si>
  <si>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</si>
  <si>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</si>
  <si>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</si>
  <si>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</si>
  <si>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</si>
  <si>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</si>
  <si>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</si>
  <si>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</si>
  <si>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</si>
  <si>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</si>
  <si>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</si>
  <si>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</si>
  <si>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</si>
  <si>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</si>
  <si>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</si>
  <si>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</si>
  <si>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</si>
  <si>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</si>
  <si>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</si>
  <si>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</si>
  <si>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</si>
  <si>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</si>
  <si>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</si>
  <si>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</si>
  <si>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</si>
  <si>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</si>
  <si>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</si>
  <si>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</si>
  <si>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</si>
  <si>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</si>
  <si>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</si>
  <si>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</si>
  <si>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</si>
  <si>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</si>
  <si>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</si>
  <si>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</si>
  <si>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</si>
  <si>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</si>
  <si>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</si>
  <si>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</si>
  <si>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</si>
  <si>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</si>
  <si>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</si>
  <si>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</si>
  <si>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</si>
  <si>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</si>
  <si>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</si>
  <si>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</si>
  <si>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</si>
  <si>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</si>
  <si>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</si>
  <si>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</si>
  <si>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</si>
  <si>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</si>
  <si>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</si>
  <si>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</si>
  <si>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</si>
  <si>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</si>
  <si>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</si>
  <si>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</si>
  <si>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</si>
  <si>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</si>
  <si>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</si>
  <si>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</si>
  <si>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</si>
  <si>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</si>
  <si>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</si>
  <si>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</si>
  <si>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</si>
  <si>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</si>
  <si>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</si>
  <si>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</si>
  <si>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</si>
  <si>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</si>
  <si>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</si>
  <si>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</si>
  <si>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</si>
  <si>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</si>
  <si>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</si>
  <si>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</si>
  <si>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</si>
  <si>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</si>
  <si>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</si>
  <si>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</si>
  <si>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</si>
  <si>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</si>
  <si>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</si>
  <si>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</si>
  <si>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</si>
  <si>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</si>
  <si>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</si>
  <si>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</si>
  <si>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</si>
  <si>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</si>
  <si>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</si>
  <si>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</si>
  <si>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</si>
  <si>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</si>
  <si>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</si>
  <si>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</si>
  <si>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</si>
  <si>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</si>
  <si>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</si>
  <si>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</si>
  <si>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</si>
  <si>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</si>
  <si>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</si>
  <si>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</si>
  <si>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</si>
  <si>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</si>
  <si>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</si>
  <si>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</si>
  <si>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</si>
  <si>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</si>
  <si>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</si>
  <si>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</si>
  <si>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</si>
  <si>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</si>
  <si>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</si>
  <si>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</si>
  <si>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</si>
  <si>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</si>
  <si>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</si>
  <si>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</si>
  <si>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</si>
  <si>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</si>
  <si>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</si>
  <si>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</si>
  <si>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</si>
  <si>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</si>
  <si>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</si>
  <si>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</si>
  <si>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</si>
  <si>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</si>
  <si>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</si>
  <si>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</si>
  <si>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</si>
  <si>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</si>
  <si>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</si>
  <si>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</si>
  <si>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</si>
  <si>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</si>
  <si>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</si>
  <si>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</si>
  <si>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</si>
  <si>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</si>
  <si>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</si>
  <si>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</si>
  <si>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</si>
  <si>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</si>
  <si>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</si>
  <si>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</si>
  <si>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</si>
  <si>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</si>
  <si>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</si>
  <si>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</si>
  <si>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</si>
  <si>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</si>
  <si>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</si>
  <si>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</si>
  <si>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</si>
  <si>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</si>
  <si>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</si>
  <si>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</si>
  <si>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</si>
  <si>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</si>
  <si>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</si>
  <si>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</si>
  <si>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</si>
  <si>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</si>
  <si>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</si>
  <si>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</si>
  <si>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</si>
  <si>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</si>
  <si>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</si>
  <si>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</si>
  <si>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</si>
  <si>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</si>
  <si>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</si>
  <si>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</si>
  <si>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</si>
  <si>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</si>
  <si>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</si>
  <si>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</si>
  <si>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</si>
  <si>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</si>
  <si>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</si>
  <si>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</si>
  <si>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</si>
  <si>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</si>
  <si>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</si>
  <si>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</si>
  <si>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</si>
  <si>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</si>
  <si>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</si>
  <si>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</si>
  <si>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</si>
  <si>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</si>
  <si>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</si>
  <si>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</si>
  <si>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</si>
  <si>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</si>
  <si>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</si>
  <si>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</si>
  <si>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</si>
  <si>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</si>
  <si>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</si>
  <si>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</si>
  <si>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</si>
  <si>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</si>
  <si>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</si>
  <si>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</si>
  <si>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</si>
  <si>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</si>
  <si>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</si>
  <si>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</si>
  <si>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</si>
  <si>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</si>
  <si>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</si>
  <si>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</si>
  <si>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</si>
  <si>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</si>
  <si>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</si>
  <si>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</si>
  <si>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</si>
  <si>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</si>
  <si>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</si>
  <si>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</si>
  <si>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</si>
  <si>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</si>
  <si>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</si>
  <si>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</si>
  <si>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</si>
  <si>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</si>
  <si>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</si>
  <si>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</si>
  <si>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</si>
  <si>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</si>
  <si>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</si>
  <si>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</si>
  <si>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</si>
  <si>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</si>
  <si>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</si>
  <si>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</si>
  <si>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</si>
  <si>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</si>
  <si>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</si>
  <si>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</si>
  <si>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</si>
  <si>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</si>
  <si>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</si>
  <si>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</si>
  <si>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</si>
  <si>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</si>
  <si>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</si>
  <si>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</si>
  <si>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</si>
  <si>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</si>
  <si>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</si>
  <si>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</si>
  <si>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</si>
  <si>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</si>
  <si>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</si>
  <si>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</si>
  <si>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</si>
  <si>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</si>
  <si>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</si>
  <si>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</si>
  <si>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</si>
  <si>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</si>
  <si>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</si>
  <si>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</si>
  <si>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</si>
  <si>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</si>
  <si>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</si>
  <si>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</si>
  <si>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</si>
  <si>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</si>
  <si>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</si>
  <si>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</si>
  <si>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</si>
  <si>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</si>
  <si>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</si>
  <si>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</si>
  <si>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</si>
  <si>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</si>
  <si>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</si>
  <si>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</si>
  <si>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</si>
  <si>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</si>
  <si>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</si>
  <si>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</si>
  <si>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</si>
  <si>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</si>
  <si>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</si>
  <si>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</si>
  <si>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</si>
  <si>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</si>
  <si>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</si>
  <si>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</si>
  <si>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</si>
  <si>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</si>
  <si>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</si>
  <si>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</si>
  <si>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</si>
  <si>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</si>
  <si>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</si>
  <si>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</si>
  <si>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</si>
  <si>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</si>
  <si>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</si>
  <si>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</si>
  <si>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</si>
  <si>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</si>
  <si>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</si>
  <si>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</si>
  <si>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</si>
  <si>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</si>
  <si>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</si>
  <si>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</si>
  <si>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</si>
  <si>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</si>
  <si>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</si>
  <si>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</si>
  <si>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</si>
  <si>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</si>
  <si>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</si>
  <si>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</si>
  <si>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</si>
  <si>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</si>
  <si>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</si>
  <si>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</si>
  <si>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</si>
  <si>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</si>
  <si>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</si>
  <si>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</si>
  <si>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</si>
  <si>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</si>
  <si>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</si>
  <si>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</si>
  <si>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</si>
  <si>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</si>
  <si>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</si>
  <si>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</si>
  <si>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</si>
  <si>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</si>
  <si>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</si>
  <si>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</si>
  <si>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</si>
  <si>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</si>
  <si>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</si>
  <si>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</si>
  <si>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</si>
  <si>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</si>
  <si>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</si>
  <si>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</si>
  <si>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</si>
  <si>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</si>
  <si>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</si>
  <si>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</si>
  <si>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</si>
  <si>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</si>
  <si>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</si>
  <si>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</si>
  <si>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</si>
  <si>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</si>
  <si>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</si>
  <si>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</si>
  <si>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</si>
  <si>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</si>
  <si>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</si>
  <si>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</si>
  <si>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</si>
  <si>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</si>
  <si>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</si>
  <si>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</si>
  <si>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</si>
  <si>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</si>
  <si>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</si>
  <si>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</si>
  <si>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</si>
  <si>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</si>
  <si>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</si>
  <si>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</si>
  <si>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</si>
  <si>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</si>
  <si>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</si>
  <si>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</si>
  <si>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</si>
  <si>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</si>
  <si>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</si>
  <si>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</si>
  <si>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</si>
  <si>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</si>
  <si>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</si>
  <si>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</si>
  <si>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</si>
  <si>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</si>
  <si>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</si>
  <si>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</si>
  <si>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</si>
  <si>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</si>
  <si>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</si>
  <si>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</si>
  <si>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</si>
  <si>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</si>
  <si>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</si>
  <si>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</si>
  <si>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</si>
  <si>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</si>
  <si>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</si>
  <si>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</si>
  <si>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</si>
  <si>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</si>
  <si>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</si>
  <si>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</si>
  <si>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</si>
  <si>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</si>
  <si>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</si>
  <si>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</si>
  <si>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</si>
  <si>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</si>
  <si>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</si>
  <si>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</si>
  <si>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</si>
  <si>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</si>
  <si>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</si>
  <si>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</si>
  <si>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</si>
  <si>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</si>
  <si>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</si>
  <si>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</si>
  <si>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</si>
  <si>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</si>
  <si>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</si>
  <si>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</si>
  <si>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</si>
  <si>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</si>
  <si>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</si>
  <si>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</si>
  <si>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</si>
  <si>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</si>
  <si>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</si>
  <si>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</si>
  <si>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</si>
  <si>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</si>
  <si>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</si>
  <si>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</si>
  <si>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</si>
  <si>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</si>
  <si>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</si>
  <si>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</si>
  <si>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</si>
  <si>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</si>
  <si>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</si>
  <si>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</si>
  <si>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</si>
  <si>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</si>
  <si>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</si>
  <si>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</si>
  <si>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</si>
  <si>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</si>
  <si>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</si>
  <si>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</si>
  <si>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</si>
  <si>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</si>
  <si>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</si>
  <si>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</si>
  <si>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</si>
  <si>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</si>
  <si>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</si>
  <si>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</si>
  <si>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</si>
  <si>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</si>
  <si>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</si>
  <si>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</si>
  <si>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</si>
  <si>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</si>
  <si>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</si>
  <si>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</si>
  <si>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</si>
  <si>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</si>
  <si>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</si>
  <si>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</si>
  <si>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</si>
  <si>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</si>
  <si>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</si>
  <si>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</si>
  <si>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</si>
  <si>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</si>
  <si>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</si>
  <si>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</si>
  <si>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</si>
  <si>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</si>
  <si>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</si>
  <si>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</si>
  <si>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</si>
  <si>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</si>
  <si>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</si>
  <si>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</si>
  <si>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</si>
  <si>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</si>
  <si>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</si>
  <si>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</si>
  <si>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</si>
  <si>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</si>
  <si>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</si>
  <si>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</si>
  <si>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</si>
  <si>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</si>
  <si>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</si>
  <si>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</si>
  <si>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</si>
  <si>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</si>
  <si>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</si>
  <si>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</si>
  <si>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</si>
  <si>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</si>
  <si>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</si>
  <si>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</si>
  <si>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</si>
  <si>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</si>
  <si>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</si>
  <si>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</si>
  <si>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</si>
  <si>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</si>
  <si>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</si>
  <si>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</si>
  <si>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</si>
  <si>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</si>
  <si>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</si>
  <si>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</si>
  <si>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</si>
  <si>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</si>
  <si>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</si>
  <si>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</si>
  <si>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</si>
  <si>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</si>
  <si>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</si>
  <si>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</si>
  <si>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</si>
  <si>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</si>
  <si>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</si>
  <si>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</si>
  <si>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</si>
  <si>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</si>
  <si>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</si>
  <si>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</si>
  <si>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</si>
  <si>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</si>
  <si>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</si>
  <si>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</si>
  <si>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</si>
  <si>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</si>
  <si>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</si>
  <si>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</si>
  <si>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</si>
  <si>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</si>
  <si>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</si>
  <si>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</si>
  <si>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</si>
  <si>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</si>
  <si>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</si>
  <si>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</si>
  <si>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</si>
  <si>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</si>
  <si>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</si>
  <si>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</si>
  <si>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</si>
  <si>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</si>
  <si>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</si>
  <si>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</si>
  <si>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</si>
  <si>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</si>
  <si>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</si>
  <si>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</si>
  <si>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</si>
  <si>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</si>
  <si>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</si>
  <si>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</si>
  <si>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</si>
  <si>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</si>
  <si>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</si>
  <si>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</si>
  <si>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</si>
  <si>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</si>
  <si>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</si>
  <si>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</si>
  <si>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</si>
  <si>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</si>
  <si>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</si>
  <si>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</si>
  <si>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</si>
  <si>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</si>
  <si>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</si>
  <si>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</si>
  <si>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</si>
  <si>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</si>
  <si>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</si>
  <si>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</si>
  <si>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</si>
  <si>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</si>
  <si>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</si>
  <si>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</si>
  <si>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</si>
  <si>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</si>
  <si>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</si>
  <si>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</si>
  <si>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</si>
  <si>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</si>
  <si>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</si>
  <si>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</si>
  <si>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</si>
  <si>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</si>
  <si>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</si>
  <si>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</si>
  <si>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</si>
  <si>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</si>
  <si>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</si>
  <si>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</si>
  <si>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</si>
  <si>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</si>
  <si>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</si>
  <si>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</si>
  <si>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</si>
  <si>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</si>
  <si>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</si>
  <si>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</si>
  <si>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</si>
  <si>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</si>
  <si>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</si>
  <si>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</si>
  <si>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</si>
  <si>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</si>
  <si>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</si>
  <si>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</si>
  <si>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</si>
  <si>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</si>
  <si>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</si>
  <si>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</si>
  <si>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</si>
  <si>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</si>
  <si>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</si>
  <si>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</si>
  <si>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</si>
  <si>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</si>
  <si>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</si>
  <si>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</si>
  <si>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</si>
  <si>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</si>
  <si>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</si>
  <si>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</si>
  <si>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</si>
  <si>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</si>
  <si>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</si>
  <si>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</si>
  <si>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</si>
  <si>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</si>
  <si>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</si>
  <si>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</si>
  <si>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</si>
  <si>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</si>
  <si>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</si>
  <si>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</si>
  <si>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</si>
  <si>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</si>
  <si>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</si>
  <si>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</si>
  <si>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</si>
  <si>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</si>
  <si>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</si>
  <si>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</si>
  <si>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</si>
  <si>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</si>
  <si>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</si>
  <si>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</si>
  <si>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</si>
  <si>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</si>
  <si>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</si>
  <si>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</si>
  <si>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</si>
  <si>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</si>
  <si>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</si>
  <si>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</si>
  <si>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</si>
  <si>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</si>
  <si>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</si>
  <si>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</si>
  <si>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</si>
  <si>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</si>
  <si>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</si>
  <si>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</si>
  <si>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</si>
  <si>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</si>
  <si>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</si>
  <si>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</si>
  <si>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</si>
  <si>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</si>
  <si>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</si>
  <si>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</si>
  <si>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</si>
  <si>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</si>
  <si>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</si>
  <si>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</si>
  <si>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</si>
  <si>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</si>
  <si>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</si>
  <si>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</si>
  <si>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</si>
  <si>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</si>
  <si>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</si>
  <si>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</si>
  <si>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</si>
  <si>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</si>
  <si>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</si>
  <si>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</si>
  <si>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</si>
  <si>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</si>
  <si>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</si>
  <si>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</si>
  <si>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</si>
  <si>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</si>
  <si>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</si>
  <si>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</si>
  <si>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</si>
  <si>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</si>
  <si>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</si>
  <si>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</si>
  <si>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</si>
  <si>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</si>
  <si>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</si>
  <si>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</si>
  <si>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</si>
  <si>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</si>
  <si>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</si>
  <si>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</si>
  <si>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</si>
  <si>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</si>
  <si>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</si>
  <si>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</si>
  <si>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</si>
  <si>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</si>
  <si>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</si>
  <si>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</si>
  <si>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</si>
  <si>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</si>
  <si>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</si>
  <si>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</si>
  <si>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</si>
  <si>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</si>
  <si>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</si>
  <si>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</si>
  <si>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</si>
  <si>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</si>
  <si>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</si>
  <si>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</si>
  <si>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</si>
  <si>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</si>
  <si>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</si>
  <si>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</si>
  <si>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</si>
  <si>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</si>
  <si>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</si>
  <si>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</si>
  <si>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</si>
  <si>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</si>
  <si>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</si>
  <si>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</si>
  <si>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</si>
  <si>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</si>
  <si>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</si>
  <si>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</si>
  <si>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</si>
  <si>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</si>
  <si>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</si>
  <si>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</si>
  <si>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</si>
  <si>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</si>
  <si>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</si>
  <si>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</si>
  <si>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</si>
  <si>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</si>
  <si>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</si>
  <si>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</si>
  <si>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</si>
  <si>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</si>
  <si>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</si>
  <si>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</si>
  <si>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</si>
  <si>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</si>
  <si>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</si>
  <si>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</si>
  <si>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</si>
  <si>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</si>
  <si>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</si>
  <si>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</si>
  <si>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</si>
  <si>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</si>
  <si>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</si>
  <si>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</si>
  <si>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</si>
  <si>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</si>
  <si>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</si>
  <si>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</si>
  <si>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</si>
  <si>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</si>
  <si>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</si>
  <si>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</si>
  <si>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</si>
  <si>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</si>
  <si>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</si>
  <si>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</si>
  <si>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</si>
  <si>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</si>
  <si>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</si>
  <si>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</si>
  <si>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</si>
  <si>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</si>
  <si>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</si>
  <si>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</si>
  <si>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</si>
  <si>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</si>
  <si>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</si>
  <si>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</si>
  <si>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</si>
  <si>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</si>
  <si>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</si>
  <si>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</si>
  <si>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</si>
  <si>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</si>
  <si>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</si>
  <si>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</si>
  <si>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</si>
  <si>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</si>
  <si>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</si>
  <si>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</si>
  <si>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</si>
  <si>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</si>
  <si>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</si>
  <si>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</si>
  <si>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</si>
  <si>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</si>
  <si>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</si>
  <si>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</si>
  <si>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</si>
  <si>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</si>
  <si>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</si>
  <si>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</si>
  <si>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</si>
  <si>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</si>
  <si>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</si>
  <si>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</si>
  <si>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</si>
  <si>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</si>
  <si>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</si>
  <si>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</si>
  <si>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</si>
  <si>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</si>
  <si>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</si>
  <si>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</si>
  <si>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</si>
  <si>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</si>
  <si>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</si>
  <si>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</si>
  <si>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</si>
  <si>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</si>
  <si>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</si>
  <si>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</si>
  <si>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</si>
  <si>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</si>
  <si>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</si>
  <si>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</si>
  <si>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</si>
  <si>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</si>
  <si>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</si>
  <si>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</si>
  <si>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</si>
  <si>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</si>
  <si>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</si>
  <si>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</si>
  <si>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</si>
  <si>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</si>
  <si>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</si>
  <si>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</si>
  <si>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</si>
  <si>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</si>
  <si>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</si>
  <si>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</si>
  <si>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</si>
  <si>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</si>
  <si>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</si>
  <si>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</si>
  <si>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</si>
  <si>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</si>
  <si>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</si>
  <si>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</si>
  <si>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</si>
  <si>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</si>
  <si>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</si>
  <si>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</si>
  <si>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</si>
  <si>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</si>
  <si>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</si>
  <si>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</si>
  <si>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</si>
  <si>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</si>
  <si>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</si>
  <si>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</si>
  <si>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</si>
  <si>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</si>
  <si>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</si>
  <si>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</si>
  <si>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</si>
  <si>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</si>
  <si>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</si>
  <si>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</si>
  <si>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</si>
  <si>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</si>
  <si>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</si>
  <si>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</si>
  <si>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</si>
  <si>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</si>
  <si>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</si>
  <si>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</si>
  <si>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</si>
  <si>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</si>
  <si>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</si>
  <si>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</si>
  <si>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</si>
  <si>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</si>
  <si>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</si>
  <si>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</si>
  <si>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</si>
  <si>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</si>
  <si>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</si>
  <si>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</si>
  <si>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</si>
  <si>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</si>
  <si>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</si>
  <si>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</si>
  <si>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</si>
  <si>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</si>
  <si>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</si>
  <si>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</si>
  <si>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</si>
  <si>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</si>
  <si>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</si>
  <si>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</si>
  <si>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</si>
  <si>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</si>
  <si>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</si>
  <si>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</si>
  <si>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</si>
  <si>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</si>
  <si>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</si>
  <si>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</si>
  <si>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</si>
  <si>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</si>
  <si>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</si>
  <si>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</si>
  <si>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</si>
  <si>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</si>
  <si>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</si>
  <si>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</si>
  <si>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</si>
  <si>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</si>
  <si>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</si>
  <si>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</si>
  <si>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</si>
  <si>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</si>
  <si>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</si>
  <si>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</si>
  <si>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</si>
  <si>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</si>
  <si>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</si>
  <si>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</si>
  <si>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</si>
  <si>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</si>
  <si>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</si>
  <si>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</si>
  <si>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</si>
  <si>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</si>
  <si>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</si>
  <si>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</si>
  <si>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</si>
  <si>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</si>
  <si>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</si>
  <si>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</si>
  <si>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</si>
  <si>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</si>
  <si>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</si>
  <si>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</si>
  <si>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</si>
  <si>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</si>
  <si>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</si>
  <si>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</si>
  <si>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</si>
  <si>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</si>
  <si>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</si>
  <si>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</si>
  <si>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</si>
  <si>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</si>
  <si>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</si>
  <si>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</si>
  <si>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</si>
  <si>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</si>
  <si>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</si>
  <si>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</si>
  <si>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</si>
  <si>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</si>
  <si>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</si>
  <si>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</si>
  <si>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</si>
  <si>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</si>
  <si>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</si>
  <si>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</si>
  <si>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</si>
  <si>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</si>
  <si>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</si>
  <si>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</si>
  <si>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</si>
  <si>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</si>
  <si>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</si>
  <si>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</si>
  <si>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</si>
  <si>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</si>
  <si>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</si>
  <si>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</si>
  <si>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</si>
  <si>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</si>
  <si>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</si>
  <si>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</si>
  <si>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</si>
  <si>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</si>
  <si>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</si>
  <si>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</si>
  <si>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</si>
  <si>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</si>
  <si>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</si>
  <si>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</si>
  <si>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</si>
  <si>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</si>
  <si>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</si>
  <si>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</si>
  <si>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</si>
  <si>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</si>
  <si>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</si>
  <si>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</si>
  <si>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</si>
  <si>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</si>
  <si>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</si>
  <si>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</si>
  <si>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</si>
  <si>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</si>
  <si>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</si>
  <si>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</si>
  <si>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</si>
  <si>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</si>
  <si>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</si>
  <si>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</si>
  <si>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</si>
  <si>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</si>
  <si>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</si>
  <si>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</si>
  <si>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</si>
  <si>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</si>
  <si>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</si>
  <si>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</si>
  <si>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</si>
  <si>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</si>
  <si>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</si>
  <si>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</si>
  <si>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</si>
  <si>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</si>
  <si>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</si>
  <si>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</si>
  <si>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</si>
  <si>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</si>
  <si>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</si>
  <si>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</si>
  <si>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</si>
  <si>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</si>
  <si>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</si>
  <si>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</si>
  <si>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</si>
  <si>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</si>
  <si>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</si>
  <si>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</si>
  <si>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</si>
  <si>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</si>
  <si>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</si>
  <si>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</si>
  <si>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</si>
  <si>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</si>
  <si>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</si>
  <si>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</si>
  <si>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</si>
  <si>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</si>
  <si>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</si>
  <si>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</si>
  <si>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</si>
  <si>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</si>
  <si>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</si>
  <si>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</si>
  <si>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</si>
  <si>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</si>
  <si>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</si>
  <si>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</si>
  <si>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</si>
  <si>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</si>
  <si>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</si>
  <si>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</si>
  <si>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</si>
  <si>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</si>
  <si>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</si>
  <si>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</si>
  <si>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</si>
  <si>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</si>
  <si>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</si>
  <si>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</si>
  <si>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</si>
  <si>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</si>
  <si>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</si>
  <si>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</si>
  <si>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</si>
  <si>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</si>
  <si>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</si>
  <si>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</si>
  <si>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</si>
  <si>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</si>
  <si>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</si>
  <si>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</si>
  <si>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</si>
  <si>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</si>
  <si>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</si>
  <si>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</si>
  <si>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</si>
  <si>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</si>
  <si>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</si>
  <si>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</si>
  <si>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</si>
  <si>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</si>
  <si>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</si>
  <si>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</si>
  <si>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</si>
  <si>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</si>
  <si>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</si>
  <si>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</si>
  <si>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</si>
  <si>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</si>
  <si>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</si>
  <si>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</si>
  <si>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</si>
  <si>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</si>
  <si>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</si>
  <si>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</si>
  <si>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</si>
  <si>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</si>
  <si>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</si>
  <si>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</si>
  <si>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</si>
  <si>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</si>
  <si>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</si>
  <si>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</si>
  <si>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</si>
  <si>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</si>
  <si>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</si>
  <si>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</si>
  <si>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</si>
  <si>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</si>
  <si>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</si>
  <si>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</si>
  <si>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</si>
  <si>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</si>
  <si>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</si>
  <si>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</si>
  <si>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</si>
  <si>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</si>
  <si>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</si>
  <si>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</si>
  <si>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</si>
  <si>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</si>
  <si>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</si>
  <si>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</si>
  <si>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</si>
  <si>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</si>
  <si>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</si>
  <si>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</si>
  <si>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</si>
  <si>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</si>
  <si>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</si>
  <si>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</si>
  <si>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</si>
  <si>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</si>
  <si>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</si>
  <si>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</si>
  <si>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</si>
  <si>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</si>
  <si>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</si>
  <si>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</si>
  <si>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</si>
  <si>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</si>
  <si>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</si>
  <si>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</si>
  <si>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</si>
  <si>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</si>
  <si>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</si>
  <si>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</si>
  <si>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</si>
  <si>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</si>
  <si>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</si>
  <si>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</si>
  <si>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</si>
  <si>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</si>
  <si>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</si>
  <si>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</si>
  <si>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</si>
  <si>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</si>
  <si>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</si>
  <si>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</si>
  <si>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</si>
  <si>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</si>
  <si>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</si>
  <si>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</si>
  <si>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</si>
  <si>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</si>
  <si>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</si>
  <si>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</si>
  <si>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</si>
  <si>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</si>
  <si>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</si>
  <si>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</si>
  <si>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</si>
  <si>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</si>
  <si>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</si>
  <si>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</si>
  <si>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</si>
  <si>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</si>
  <si>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</si>
  <si>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</si>
  <si>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</si>
  <si>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</si>
  <si>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</si>
  <si>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</si>
  <si>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</si>
  <si>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</si>
  <si>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</si>
  <si>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</si>
  <si>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</si>
  <si>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</si>
  <si>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</si>
  <si>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</si>
  <si>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</si>
  <si>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</si>
  <si>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</si>
  <si>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</si>
  <si>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</si>
  <si>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</si>
  <si>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</si>
  <si>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</si>
  <si>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</si>
  <si>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</si>
  <si>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</si>
  <si>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</si>
  <si>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</si>
  <si>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</si>
  <si>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</si>
  <si>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</si>
  <si>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</si>
  <si>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</si>
  <si>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</si>
  <si>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</si>
  <si>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</si>
  <si>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</si>
  <si>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</si>
  <si>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</si>
  <si>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</si>
  <si>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</si>
  <si>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</si>
  <si>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</si>
  <si>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</si>
  <si>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</si>
  <si>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</si>
  <si>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</si>
  <si>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</si>
  <si>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</si>
  <si>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</si>
  <si>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</si>
  <si>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</si>
  <si>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</si>
  <si>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</si>
  <si>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</si>
  <si>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</si>
  <si>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</si>
  <si>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</si>
  <si>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</si>
  <si>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</si>
  <si>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</si>
  <si>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</si>
  <si>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</si>
  <si>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</si>
  <si>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</si>
  <si>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</si>
  <si>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</si>
  <si>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</si>
  <si>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</si>
  <si>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</si>
  <si>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</si>
  <si>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</si>
  <si>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</si>
  <si>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</si>
  <si>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</si>
  <si>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</si>
  <si>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</si>
  <si>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</si>
  <si>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</si>
  <si>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</si>
  <si>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</si>
  <si>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</si>
  <si>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</si>
  <si>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</si>
  <si>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</si>
  <si>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</si>
  <si>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</si>
  <si>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</si>
  <si>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</si>
  <si>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</si>
  <si>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</si>
  <si>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</si>
  <si>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</si>
  <si>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</si>
  <si>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</si>
  <si>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</si>
  <si>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</si>
  <si>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</si>
  <si>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</si>
  <si>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</si>
  <si>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</si>
  <si>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</si>
  <si>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</si>
  <si>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</si>
  <si>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</si>
  <si>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</si>
  <si>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</si>
  <si>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</si>
  <si>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</si>
  <si>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</si>
  <si>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</si>
  <si>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</si>
  <si>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</si>
  <si>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</si>
  <si>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</si>
  <si>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</si>
  <si>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</si>
  <si>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</si>
  <si>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</si>
  <si>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</si>
  <si>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</si>
  <si>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</si>
  <si>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</si>
  <si>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</si>
  <si>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</si>
  <si>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</si>
  <si>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</si>
  <si>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</si>
  <si>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</si>
  <si>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</si>
  <si>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</si>
  <si>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</si>
  <si>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</si>
  <si>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</si>
  <si>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</si>
  <si>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</si>
  <si>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</si>
  <si>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</si>
  <si>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</si>
  <si>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</si>
  <si>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</si>
  <si>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</si>
  <si>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</si>
  <si>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</si>
  <si>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</si>
  <si>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</si>
  <si>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</si>
  <si>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</si>
  <si>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</si>
  <si>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</si>
  <si>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</si>
  <si>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</si>
  <si>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</si>
  <si>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</si>
  <si>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</si>
  <si>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</si>
  <si>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</si>
  <si>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</si>
  <si>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</si>
  <si>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</si>
  <si>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</si>
  <si>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</si>
  <si>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</si>
  <si>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</si>
  <si>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</si>
  <si>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</si>
  <si>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</si>
  <si>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</si>
  <si>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</si>
  <si>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</si>
  <si>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</si>
  <si>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</si>
  <si>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</si>
  <si>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</si>
  <si>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</si>
  <si>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</si>
  <si>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</si>
  <si>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</si>
  <si>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</si>
  <si>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</si>
  <si>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</si>
  <si>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</si>
  <si>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</si>
  <si>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</si>
  <si>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</si>
  <si>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</si>
  <si>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</si>
  <si>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</si>
  <si>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</si>
  <si>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</si>
  <si>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</si>
  <si>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</si>
  <si>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</si>
  <si>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</si>
  <si>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</si>
  <si>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</si>
  <si>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</si>
  <si>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</si>
  <si>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</si>
  <si>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</si>
  <si>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</si>
  <si>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</si>
  <si>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</si>
  <si>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</si>
  <si>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</si>
  <si>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</si>
  <si>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</si>
  <si>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</si>
  <si>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</si>
  <si>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</si>
  <si>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</si>
  <si>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</si>
  <si>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</si>
  <si>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</si>
  <si>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</si>
  <si>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</si>
  <si>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</si>
  <si>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</si>
  <si>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</si>
  <si>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</si>
  <si>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</si>
  <si>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</si>
  <si>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</si>
  <si>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</si>
  <si>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</si>
  <si>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</si>
  <si>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</si>
  <si>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</si>
  <si>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</si>
  <si>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</si>
  <si>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</si>
  <si>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</si>
  <si>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</si>
  <si>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</si>
  <si>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</si>
  <si>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</si>
  <si>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</si>
  <si>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</si>
  <si>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</si>
  <si>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</si>
  <si>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</si>
  <si>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</si>
  <si>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</si>
  <si>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</si>
  <si>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</si>
  <si>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</si>
  <si>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</si>
  <si>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</si>
  <si>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</si>
  <si>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</si>
  <si>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</si>
  <si>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</si>
  <si>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</si>
  <si>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</si>
  <si>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</si>
  <si>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</si>
  <si>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</si>
  <si>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</si>
  <si>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</si>
  <si>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</si>
  <si>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</si>
  <si>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</si>
  <si>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</si>
  <si>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</si>
  <si>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</si>
  <si>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</si>
  <si>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</si>
  <si>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</si>
  <si>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</si>
  <si>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</si>
  <si>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</si>
  <si>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</si>
  <si>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</si>
  <si>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</si>
  <si>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</si>
  <si>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</si>
  <si>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</si>
  <si>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</si>
  <si>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</si>
  <si>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</si>
  <si>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</si>
  <si>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</si>
  <si>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</si>
  <si>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</si>
  <si>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</si>
  <si>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</si>
  <si>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</si>
  <si>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</si>
  <si>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</si>
  <si>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</si>
  <si>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</si>
  <si>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</si>
  <si>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</si>
  <si>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</si>
  <si>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</si>
  <si>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</si>
  <si>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</si>
  <si>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</si>
  <si>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</si>
  <si>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</si>
  <si>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</si>
  <si>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</si>
  <si>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</si>
  <si>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</si>
  <si>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</si>
  <si>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</si>
  <si>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</si>
  <si>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</si>
  <si>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</si>
  <si>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</si>
  <si>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</si>
  <si>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</si>
  <si>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</si>
  <si>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</si>
  <si>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</si>
  <si>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</si>
  <si>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</si>
  <si>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</si>
  <si>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</si>
  <si>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</si>
  <si>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</si>
  <si>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</si>
  <si>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</si>
  <si>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</si>
  <si>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</si>
  <si>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</si>
  <si>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</si>
  <si>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</si>
  <si>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</si>
  <si>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</si>
  <si>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</si>
  <si>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</si>
  <si>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</si>
  <si>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</si>
  <si>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</si>
  <si>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</si>
  <si>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</si>
  <si>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</si>
  <si>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</si>
  <si>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</si>
  <si>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</si>
  <si>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</si>
  <si>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</si>
  <si>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</si>
  <si>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</si>
  <si>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</si>
  <si>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</si>
  <si>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</si>
  <si>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</si>
  <si>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</si>
  <si>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</si>
  <si>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</si>
  <si>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</si>
  <si>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</si>
  <si>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</si>
  <si>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</si>
  <si>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</si>
  <si>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</si>
  <si>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</si>
  <si>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</si>
  <si>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</si>
  <si>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</si>
  <si>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</si>
  <si>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</si>
  <si>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</si>
  <si>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</si>
  <si>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</si>
  <si>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</si>
  <si>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</si>
  <si>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</si>
  <si>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</si>
  <si>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</si>
  <si>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</si>
  <si>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</si>
  <si>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</si>
  <si>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</si>
  <si>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</si>
  <si>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</si>
  <si>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</si>
  <si>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</si>
  <si>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</si>
  <si>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</si>
  <si>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</si>
  <si>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</si>
  <si>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</si>
  <si>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</si>
  <si>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</si>
  <si>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</si>
  <si>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</si>
  <si>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</si>
  <si>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</si>
  <si>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</si>
  <si>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</si>
  <si>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</si>
  <si>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</si>
  <si>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</si>
  <si>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</si>
  <si>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</si>
  <si>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</si>
  <si>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</si>
  <si>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</si>
  <si>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</si>
  <si>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</si>
  <si>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</si>
  <si>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</si>
  <si>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</si>
  <si>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</si>
  <si>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</si>
  <si>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</si>
  <si>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</si>
  <si>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</si>
  <si>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</si>
  <si>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</si>
  <si>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</si>
  <si>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</si>
  <si>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</si>
  <si>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</si>
  <si>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</si>
  <si>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</si>
  <si>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</si>
  <si>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</si>
  <si>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</si>
  <si>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</si>
  <si>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</si>
  <si>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</si>
  <si>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</si>
  <si>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</si>
  <si>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</si>
  <si>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</si>
  <si>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</si>
  <si>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</si>
  <si>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</si>
  <si>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</si>
  <si>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</si>
  <si>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</si>
  <si>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</si>
  <si>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</si>
  <si>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</si>
  <si>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</si>
  <si>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</si>
  <si>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</si>
  <si>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</si>
  <si>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</si>
  <si>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</si>
  <si>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</si>
  <si>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</si>
  <si>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</si>
  <si>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</si>
  <si>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</si>
  <si>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</si>
  <si>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</si>
  <si>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</si>
  <si>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</si>
  <si>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</si>
  <si>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</si>
  <si>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</si>
  <si>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</si>
  <si>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</si>
  <si>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</si>
  <si>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</si>
  <si>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</si>
  <si>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</si>
  <si>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</si>
  <si>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</si>
  <si>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</si>
  <si>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</si>
  <si>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</si>
  <si>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</si>
  <si>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</si>
  <si>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</si>
  <si>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</si>
  <si>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</si>
  <si>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</si>
  <si>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</si>
  <si>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</si>
  <si>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</si>
  <si>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</si>
  <si>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</si>
  <si>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</si>
  <si>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</si>
  <si>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</si>
  <si>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</si>
  <si>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</si>
  <si>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</si>
  <si>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</si>
  <si>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</si>
  <si>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</si>
  <si>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</si>
  <si>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</si>
  <si>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</si>
  <si>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</si>
  <si>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</si>
  <si>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</si>
  <si>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</si>
  <si>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</si>
  <si>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</si>
  <si>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</si>
  <si>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</si>
  <si>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</si>
  <si>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</si>
  <si>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</si>
  <si>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</si>
  <si>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</si>
  <si>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</si>
  <si>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</si>
  <si>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</si>
  <si>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</si>
  <si>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</si>
  <si>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</si>
  <si>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</si>
  <si>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</si>
  <si>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</si>
  <si>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</si>
  <si>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</si>
  <si>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</si>
  <si>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</si>
  <si>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</si>
  <si>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</si>
  <si>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</si>
  <si>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</si>
  <si>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</si>
  <si>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</si>
  <si>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</si>
  <si>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</si>
  <si>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</si>
  <si>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</si>
  <si>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</si>
  <si>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</si>
  <si>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</si>
  <si>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</si>
  <si>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</si>
  <si>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</si>
  <si>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</si>
  <si>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</si>
  <si>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</si>
  <si>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</si>
  <si>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</si>
  <si>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</si>
  <si>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</si>
  <si>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</si>
  <si>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</si>
  <si>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</si>
  <si>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</si>
  <si>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</si>
  <si>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</si>
  <si>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</si>
  <si>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</si>
  <si>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</si>
  <si>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</si>
  <si>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</si>
  <si>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</si>
  <si>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</si>
  <si>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</si>
  <si>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</si>
  <si>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</si>
  <si>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</si>
  <si>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</si>
  <si>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</si>
  <si>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</si>
  <si>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</si>
  <si>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</si>
  <si>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</si>
  <si>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</si>
  <si>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</si>
  <si>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</si>
  <si>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</si>
  <si>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</si>
  <si>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</si>
  <si>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</si>
  <si>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</si>
  <si>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</si>
  <si>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</si>
  <si>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</si>
  <si>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</si>
  <si>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</si>
  <si>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</si>
  <si>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</si>
  <si>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</si>
  <si>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</si>
  <si>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</si>
  <si>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</si>
  <si>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</si>
  <si>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</si>
  <si>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</si>
  <si>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</si>
  <si>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</si>
  <si>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</si>
  <si>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</si>
  <si>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</si>
  <si>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</si>
  <si>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</si>
  <si>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</si>
  <si>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</si>
  <si>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</si>
  <si>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</si>
  <si>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</si>
  <si>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</si>
  <si>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</si>
  <si>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</si>
  <si>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</si>
  <si>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</si>
  <si>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</si>
  <si>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</si>
  <si>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</si>
  <si>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</si>
  <si>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</si>
  <si>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</si>
  <si>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</si>
  <si>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</si>
  <si>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</si>
  <si>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</si>
  <si>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</si>
  <si>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</si>
  <si>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</si>
  <si>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</si>
  <si>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</si>
  <si>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</si>
  <si>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</si>
  <si>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</si>
  <si>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</si>
  <si>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</si>
  <si>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</si>
  <si>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</si>
  <si>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</si>
  <si>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</si>
  <si>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</si>
  <si>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</si>
  <si>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</si>
  <si>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</si>
  <si>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</si>
  <si>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</si>
  <si>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</si>
  <si>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</si>
  <si>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</si>
  <si>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</si>
  <si>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</si>
  <si>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</si>
  <si>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</si>
  <si>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</si>
  <si>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</si>
  <si>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</si>
  <si>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</si>
  <si>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</si>
  <si>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</si>
  <si>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</si>
  <si>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</si>
  <si>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</si>
  <si>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</si>
  <si>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</si>
  <si>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</si>
  <si>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</si>
  <si>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</si>
  <si>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</si>
  <si>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</si>
  <si>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</si>
  <si>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</si>
  <si>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</si>
  <si>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</si>
  <si>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</si>
  <si>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</si>
  <si>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</si>
  <si>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</si>
  <si>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</si>
  <si>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</si>
  <si>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</si>
  <si>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</si>
  <si>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</si>
  <si>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</si>
  <si>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</si>
  <si>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</si>
  <si>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</si>
  <si>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</si>
  <si>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</si>
  <si>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</si>
  <si>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</si>
  <si>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</si>
  <si>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</si>
  <si>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</si>
  <si>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</si>
  <si>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</si>
  <si>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</si>
  <si>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</si>
  <si>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</si>
  <si>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</si>
  <si>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</si>
  <si>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</si>
  <si>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</si>
  <si>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</si>
  <si>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</si>
  <si>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</si>
  <si>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</si>
  <si>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</si>
  <si>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</si>
  <si>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</si>
  <si>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</si>
  <si>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</si>
  <si>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</si>
  <si>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</si>
  <si>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</si>
  <si>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</si>
  <si>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</si>
  <si>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</si>
  <si>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</si>
  <si>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</si>
  <si>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</si>
  <si>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</si>
  <si>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</si>
  <si>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</si>
  <si>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</si>
  <si>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</si>
  <si>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</si>
  <si>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</si>
  <si>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</si>
  <si>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</si>
  <si>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</si>
  <si>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</si>
  <si>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</si>
  <si>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</si>
  <si>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</si>
  <si>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</si>
  <si>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</si>
  <si>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</si>
  <si>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</si>
  <si>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</si>
  <si>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</si>
  <si>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</si>
  <si>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</si>
  <si>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</si>
  <si>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</si>
  <si>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</si>
  <si>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</si>
  <si>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</si>
  <si>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</si>
  <si>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</si>
  <si>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</si>
  <si>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</si>
  <si>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</si>
  <si>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</si>
  <si>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</si>
  <si>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</si>
  <si>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</si>
  <si>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</si>
  <si>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</si>
  <si>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</si>
  <si>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</si>
  <si>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</si>
  <si>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</si>
  <si>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</si>
  <si>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</si>
  <si>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</si>
  <si>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</si>
  <si>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</si>
  <si>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</si>
  <si>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</si>
  <si>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</si>
  <si>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</si>
  <si>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</si>
  <si>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</si>
  <si>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</si>
  <si>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</si>
  <si>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</si>
  <si>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</si>
  <si>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</si>
  <si>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</si>
  <si>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</si>
  <si>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</si>
  <si>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</si>
  <si>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</si>
  <si>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</si>
  <si>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</si>
  <si>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</si>
  <si>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</si>
  <si>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</si>
  <si>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</si>
  <si>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</si>
  <si>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</si>
  <si>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</si>
  <si>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</si>
  <si>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</si>
  <si>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</si>
  <si>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</si>
  <si>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</si>
  <si>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</si>
  <si>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</si>
  <si>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</si>
  <si>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</si>
  <si>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</si>
  <si>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</si>
  <si>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</si>
  <si>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</si>
  <si>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</si>
  <si>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</si>
  <si>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</si>
  <si>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</si>
  <si>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</si>
  <si>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</si>
  <si>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</si>
  <si>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</si>
  <si>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</si>
  <si>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</si>
  <si>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</si>
  <si>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</si>
  <si>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</si>
  <si>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</si>
  <si>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</si>
  <si>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</si>
  <si>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</si>
  <si>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</si>
  <si>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</si>
  <si>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</si>
  <si>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</si>
  <si>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</si>
  <si>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</si>
  <si>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</si>
  <si>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</si>
  <si>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</si>
  <si>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</si>
  <si>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</si>
  <si>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</si>
  <si>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</si>
  <si>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</si>
  <si>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</si>
  <si>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</si>
  <si>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</si>
  <si>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</si>
  <si>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</si>
  <si>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</si>
  <si>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</si>
  <si>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</si>
  <si>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</si>
  <si>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</si>
  <si>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</si>
  <si>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</si>
  <si>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</si>
  <si>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</si>
  <si>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</si>
  <si>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</si>
  <si>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</si>
  <si>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</si>
  <si>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</si>
  <si>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</si>
  <si>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</si>
  <si>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</si>
  <si>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</si>
  <si>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</si>
  <si>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</si>
  <si>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</si>
  <si>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</si>
  <si>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</si>
  <si>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</si>
  <si>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</si>
  <si>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</si>
  <si>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</si>
  <si>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</si>
  <si>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</si>
  <si>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</si>
  <si>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</si>
  <si>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</si>
  <si>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</si>
  <si>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</si>
  <si>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</si>
  <si>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</si>
  <si>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</si>
  <si>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</si>
  <si>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</si>
  <si>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</si>
  <si>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</si>
  <si>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</si>
  <si>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</si>
  <si>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</si>
  <si>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</si>
  <si>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</si>
  <si>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</si>
  <si>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</si>
  <si>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</si>
  <si>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</si>
  <si>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</si>
  <si>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</si>
  <si>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</si>
  <si>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</si>
  <si>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</si>
  <si>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</si>
  <si>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</si>
  <si>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</si>
  <si>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</si>
  <si>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</si>
  <si>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</si>
  <si>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</si>
  <si>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</si>
  <si>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</si>
  <si>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</si>
  <si>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</si>
  <si>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</si>
  <si>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</si>
  <si>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</si>
  <si>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</si>
  <si>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</si>
  <si>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</si>
  <si>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</si>
  <si>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</si>
  <si>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</si>
  <si>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</si>
  <si>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</si>
  <si>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</si>
  <si>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</si>
  <si>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</si>
  <si>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</si>
  <si>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</si>
  <si>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</si>
  <si>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</si>
  <si>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</si>
  <si>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</si>
  <si>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</si>
  <si>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</si>
  <si>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</si>
  <si>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</si>
  <si>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</si>
  <si>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</si>
  <si>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</si>
  <si>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</si>
  <si>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</si>
  <si>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</si>
  <si>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</si>
  <si>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</si>
  <si>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</si>
  <si>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</si>
  <si>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</si>
  <si>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</si>
  <si>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</si>
  <si>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</si>
  <si>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</si>
  <si>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</si>
  <si>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</si>
  <si>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</si>
  <si>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</si>
  <si>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</si>
  <si>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</si>
  <si>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</si>
  <si>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</si>
  <si>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</si>
  <si>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</si>
  <si>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</si>
  <si>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</si>
  <si>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</si>
  <si>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</si>
  <si>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</si>
  <si>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</si>
  <si>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</si>
  <si>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</si>
  <si>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</si>
  <si>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</si>
  <si>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</si>
  <si>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</si>
  <si>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</si>
  <si>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</si>
  <si>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</si>
  <si>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</si>
  <si>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</si>
  <si>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</si>
  <si>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</si>
  <si>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</si>
  <si>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</si>
  <si>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</si>
  <si>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</si>
  <si>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</si>
  <si>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</si>
  <si>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</si>
  <si>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</si>
  <si>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</si>
  <si>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</si>
  <si>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</si>
  <si>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</si>
  <si>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</si>
  <si>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</si>
  <si>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</si>
  <si>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</si>
  <si>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</si>
  <si>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</si>
  <si>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</si>
  <si>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</si>
  <si>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</si>
  <si>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</si>
  <si>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</si>
  <si>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</si>
  <si>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</si>
  <si>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</si>
  <si>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</si>
  <si>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</si>
  <si>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</si>
  <si>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</si>
  <si>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</si>
  <si>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</si>
  <si>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</si>
  <si>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</si>
  <si>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</si>
  <si>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</si>
  <si>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</si>
  <si>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</si>
  <si>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</si>
  <si>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</si>
  <si>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</si>
  <si>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</si>
  <si>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</si>
  <si>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</si>
  <si>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</si>
  <si>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</si>
  <si>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</si>
  <si>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</si>
  <si>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</si>
  <si>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</si>
  <si>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</si>
  <si>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</si>
  <si>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</si>
  <si>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</si>
  <si>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</si>
  <si>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</si>
  <si>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</si>
  <si>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</si>
  <si>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</si>
  <si>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</si>
  <si>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</si>
  <si>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</si>
  <si>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</si>
  <si>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</si>
  <si>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</si>
  <si>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</si>
  <si>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</si>
  <si>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</si>
  <si>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</si>
  <si>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</si>
  <si>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</si>
  <si>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</si>
  <si>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</si>
  <si>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</si>
  <si>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</si>
  <si>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</si>
  <si>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</si>
  <si>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</si>
  <si>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</si>
  <si>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</si>
  <si>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</si>
  <si>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</si>
  <si>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</si>
  <si>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</si>
  <si>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</si>
  <si>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</si>
  <si>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</si>
  <si>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</si>
  <si>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</si>
  <si>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</si>
  <si>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</si>
  <si>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</si>
  <si>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</si>
  <si>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</si>
  <si>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</si>
  <si>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</si>
  <si>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</si>
  <si>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</si>
  <si>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</si>
  <si>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</si>
  <si>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</si>
  <si>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</si>
  <si>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</si>
  <si>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</si>
  <si>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</si>
  <si>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</si>
  <si>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</si>
  <si>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</si>
  <si>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</si>
  <si>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</si>
  <si>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</si>
  <si>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</si>
  <si>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</si>
  <si>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</si>
  <si>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</si>
  <si>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</si>
  <si>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</si>
  <si>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</si>
  <si>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</si>
  <si>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</si>
  <si>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</si>
  <si>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</si>
  <si>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</si>
  <si>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</si>
  <si>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</si>
  <si>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</si>
  <si>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</si>
  <si>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</si>
  <si>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</si>
  <si>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</si>
  <si>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</si>
  <si>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</si>
  <si>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</si>
  <si>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</si>
  <si>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</si>
  <si>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</si>
  <si>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</si>
  <si>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</si>
  <si>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</si>
  <si>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</si>
  <si>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</si>
  <si>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</si>
  <si>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</si>
  <si>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</si>
  <si>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</si>
  <si>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</si>
  <si>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</si>
  <si>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</si>
  <si>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</si>
  <si>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</si>
  <si>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</si>
  <si>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</si>
  <si>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</si>
  <si>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</si>
  <si>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</si>
  <si>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</si>
  <si>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</si>
  <si>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</si>
  <si>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</si>
  <si>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</si>
  <si>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</si>
  <si>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</si>
  <si>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</si>
  <si>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</si>
  <si>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</si>
  <si>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</si>
  <si>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</si>
  <si>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</si>
  <si>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</si>
  <si>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</si>
  <si>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</si>
  <si>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</si>
  <si>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</si>
  <si>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</si>
  <si>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</si>
  <si>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</si>
  <si>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</si>
  <si>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</si>
  <si>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</si>
  <si>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</si>
  <si>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</si>
  <si>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</si>
  <si>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</si>
  <si>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</si>
  <si>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</si>
  <si>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</si>
  <si>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</si>
  <si>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</si>
  <si>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</si>
  <si>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</si>
  <si>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</si>
  <si>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</si>
  <si>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</si>
  <si>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</si>
  <si>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</si>
  <si>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</si>
  <si>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</si>
  <si>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</si>
  <si>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</si>
  <si>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</si>
  <si>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</si>
  <si>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</si>
  <si>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</si>
  <si>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</si>
  <si>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</si>
  <si>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</si>
  <si>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</si>
  <si>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</si>
  <si>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</si>
  <si>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</si>
  <si>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</si>
  <si>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</si>
  <si>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</si>
  <si>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</si>
  <si>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</si>
  <si>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</si>
  <si>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</si>
  <si>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</si>
  <si>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</si>
  <si>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</si>
  <si>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</si>
  <si>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</si>
  <si>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</si>
  <si>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</si>
  <si>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</si>
  <si>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</si>
  <si>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</si>
  <si>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</si>
  <si>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</si>
  <si>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</si>
  <si>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</si>
  <si>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</si>
  <si>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</si>
  <si>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</si>
  <si>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</si>
  <si>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</si>
  <si>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</si>
  <si>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</si>
  <si>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</si>
  <si>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</si>
  <si>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</si>
  <si>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</si>
  <si>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</si>
  <si>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</si>
  <si>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</si>
  <si>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</si>
  <si>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</si>
  <si>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</si>
  <si>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</si>
  <si>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</si>
  <si>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</si>
  <si>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</si>
  <si>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</si>
  <si>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</si>
  <si>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</si>
  <si>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</si>
  <si>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</si>
  <si>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</si>
  <si>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</si>
  <si>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</si>
  <si>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</si>
  <si>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</si>
  <si>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</si>
  <si>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</si>
  <si>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</si>
  <si>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</si>
  <si>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</si>
  <si>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</si>
  <si>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</si>
  <si>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</si>
  <si>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</si>
  <si>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</si>
  <si>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</si>
  <si>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</si>
  <si>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</si>
  <si>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</si>
  <si>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</si>
  <si>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</si>
  <si>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</si>
  <si>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</si>
  <si>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</si>
  <si>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</si>
  <si>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</si>
  <si>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</si>
  <si>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</si>
  <si>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</si>
  <si>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</si>
  <si>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</si>
  <si>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</si>
  <si>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</si>
  <si>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</si>
  <si>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</si>
  <si>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</si>
  <si>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</si>
  <si>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</si>
  <si>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</si>
  <si>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</si>
  <si>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</si>
  <si>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</si>
  <si>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</si>
  <si>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</si>
  <si>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</si>
  <si>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</si>
  <si>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</si>
  <si>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</si>
  <si>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</si>
  <si>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</si>
  <si>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</si>
  <si>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</si>
  <si>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</si>
  <si>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</si>
  <si>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</si>
  <si>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</si>
  <si>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</si>
  <si>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</si>
  <si>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</si>
  <si>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</si>
  <si>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</si>
  <si>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</si>
  <si>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</si>
  <si>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</si>
  <si>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</si>
  <si>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</si>
  <si>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</si>
  <si>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</si>
  <si>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</si>
  <si>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</si>
  <si>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</si>
  <si>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</si>
  <si>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</si>
  <si>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</si>
  <si>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</si>
  <si>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</si>
  <si>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</si>
  <si>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</si>
  <si>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</si>
  <si>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</si>
  <si>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</si>
  <si>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</si>
  <si>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</si>
  <si>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</si>
  <si>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</si>
  <si>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</si>
  <si>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</si>
  <si>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</si>
  <si>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</si>
  <si>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</si>
  <si>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</si>
  <si>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</si>
  <si>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</si>
  <si>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</si>
  <si>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</si>
  <si>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</si>
  <si>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</si>
  <si>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</si>
  <si>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</si>
  <si>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</si>
  <si>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</si>
  <si>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</si>
  <si>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</si>
  <si>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</si>
  <si>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</si>
  <si>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</si>
  <si>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</si>
  <si>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</si>
  <si>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</si>
  <si>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</si>
  <si>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</si>
  <si>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</si>
  <si>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</si>
  <si>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</si>
  <si>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</si>
  <si>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</si>
  <si>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</si>
  <si>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</si>
  <si>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</si>
  <si>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</si>
  <si>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</si>
  <si>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</si>
  <si>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</si>
  <si>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</si>
  <si>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</si>
  <si>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</si>
  <si>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</si>
  <si>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</si>
  <si>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</si>
  <si>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</si>
  <si>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</si>
  <si>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</si>
  <si>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</si>
  <si>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</si>
  <si>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</si>
  <si>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</si>
  <si>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</si>
  <si>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</si>
  <si>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</si>
  <si>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</si>
  <si>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</si>
  <si>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</si>
  <si>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</si>
  <si>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</si>
  <si>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</si>
  <si>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</si>
  <si>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</si>
  <si>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</si>
  <si>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</si>
  <si>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</si>
  <si>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</si>
  <si>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</si>
  <si>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</si>
  <si>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</si>
  <si>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</si>
  <si>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</si>
  <si>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</si>
  <si>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</si>
  <si>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</si>
  <si>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</si>
  <si>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</si>
  <si>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</si>
  <si>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</si>
  <si>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</si>
  <si>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</si>
  <si>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</si>
  <si>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</si>
  <si>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</si>
  <si>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</si>
  <si>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</si>
  <si>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</si>
  <si>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</si>
  <si>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</si>
  <si>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</si>
  <si>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</si>
  <si>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</si>
  <si>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</si>
  <si>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</si>
  <si>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</si>
  <si>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</si>
  <si>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</si>
  <si>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</si>
  <si>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</si>
  <si>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</si>
  <si>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</si>
  <si>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</si>
  <si>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</si>
  <si>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</si>
  <si>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</si>
  <si>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</si>
  <si>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</si>
  <si>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</si>
  <si>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</si>
  <si>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</si>
  <si>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</si>
  <si>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</si>
  <si>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</si>
  <si>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</si>
  <si>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</si>
  <si>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</si>
  <si>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</si>
  <si>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</si>
  <si>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</si>
  <si>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</si>
  <si>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</si>
  <si>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</si>
  <si>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</si>
  <si>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</si>
  <si>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</si>
  <si>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</si>
  <si>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</si>
  <si>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</si>
  <si>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</si>
  <si>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</si>
  <si>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</si>
  <si>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</si>
  <si>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</si>
  <si>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</si>
  <si>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</si>
  <si>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</si>
  <si>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</si>
  <si>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</si>
  <si>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</si>
  <si>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</si>
  <si>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</si>
  <si>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</si>
  <si>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</si>
  <si>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</si>
  <si>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</si>
  <si>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</si>
  <si>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</si>
  <si>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</si>
  <si>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</si>
  <si>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</si>
  <si>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</si>
  <si>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</si>
  <si>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</si>
  <si>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</si>
  <si>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</si>
  <si>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</si>
  <si>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</si>
  <si>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</si>
  <si>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</si>
  <si>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</si>
  <si>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</si>
  <si>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</si>
  <si>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</si>
  <si>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</si>
  <si>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</si>
  <si>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</si>
  <si>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</si>
  <si>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</si>
  <si>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</si>
  <si>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</si>
  <si>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</si>
  <si>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</si>
  <si>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</si>
  <si>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</si>
  <si>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</si>
  <si>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</si>
  <si>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</si>
  <si>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</si>
  <si>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</si>
  <si>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</si>
  <si>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</si>
  <si>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</si>
  <si>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</si>
  <si>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</si>
  <si>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</si>
  <si>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</si>
  <si>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</si>
  <si>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</si>
  <si>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</si>
  <si>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</si>
  <si>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</si>
  <si>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</si>
  <si>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</si>
  <si>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</si>
  <si>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</si>
  <si>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</si>
  <si>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</si>
  <si>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</si>
  <si>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</si>
  <si>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</si>
  <si>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</si>
  <si>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</si>
  <si>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</si>
  <si>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</si>
  <si>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</si>
  <si>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</si>
  <si>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</si>
  <si>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</si>
  <si>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</si>
  <si>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</si>
  <si>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</si>
  <si>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</si>
  <si>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</si>
  <si>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</si>
  <si>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</si>
  <si>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</si>
  <si>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</si>
  <si>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</si>
  <si>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</si>
  <si>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</si>
  <si>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</si>
  <si>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</si>
  <si>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</si>
  <si>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</si>
  <si>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</si>
  <si>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</si>
  <si>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</si>
  <si>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</si>
  <si>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</si>
  <si>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</si>
  <si>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</si>
  <si>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</si>
  <si>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</si>
  <si>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</si>
  <si>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</si>
  <si>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</si>
  <si>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</si>
  <si>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</si>
  <si>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</si>
  <si>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</si>
  <si>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</si>
  <si>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</si>
  <si>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</si>
  <si>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</si>
  <si>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</si>
  <si>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</si>
  <si>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</si>
  <si>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</si>
  <si>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</si>
  <si>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</si>
  <si>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</si>
  <si>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</si>
  <si>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</si>
  <si>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</si>
  <si>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</si>
  <si>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</si>
  <si>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</si>
  <si>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</si>
  <si>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</si>
  <si>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</si>
  <si>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</si>
  <si>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</si>
  <si>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</si>
  <si>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</si>
  <si>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</si>
  <si>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</si>
  <si>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</si>
  <si>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</si>
  <si>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</si>
  <si>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</si>
  <si>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</si>
  <si>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</si>
  <si>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</si>
  <si>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</si>
  <si>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</si>
  <si>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</si>
  <si>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</si>
  <si>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</si>
  <si>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</si>
  <si>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</si>
  <si>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</si>
  <si>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</si>
  <si>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</si>
  <si>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</si>
  <si>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</si>
  <si>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</si>
  <si>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</si>
  <si>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</si>
  <si>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</si>
  <si>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</si>
  <si>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</si>
  <si>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</si>
  <si>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</si>
  <si>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</si>
  <si>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</si>
  <si>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</si>
  <si>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</si>
  <si>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</si>
  <si>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</si>
  <si>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</si>
  <si>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</si>
  <si>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</si>
  <si>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</si>
  <si>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</si>
  <si>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</si>
  <si>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</si>
  <si>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</si>
  <si>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</si>
  <si>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</si>
  <si>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</si>
  <si>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</si>
  <si>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</si>
  <si>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</si>
  <si>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</si>
  <si>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</si>
  <si>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</si>
  <si>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</si>
  <si>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</si>
  <si>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</si>
  <si>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</si>
  <si>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</si>
  <si>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</si>
  <si>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</si>
  <si>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</si>
  <si>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</si>
  <si>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</si>
  <si>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</si>
  <si>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</si>
  <si>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</si>
  <si>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</si>
  <si>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</si>
  <si>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</si>
  <si>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</si>
  <si>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</si>
  <si>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</si>
  <si>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</si>
  <si>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</si>
  <si>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</si>
  <si>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</si>
  <si>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</si>
  <si>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</si>
  <si>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</si>
  <si>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</si>
  <si>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</si>
  <si>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</si>
  <si>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</si>
  <si>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</si>
  <si>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</si>
  <si>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</si>
  <si>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</si>
  <si>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</si>
  <si>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</si>
  <si>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</si>
  <si>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</si>
  <si>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</si>
  <si>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</si>
  <si>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</si>
  <si>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</si>
  <si>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</si>
  <si>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</si>
  <si>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</si>
  <si>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</si>
  <si>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</si>
  <si>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</si>
  <si>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</si>
  <si>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</si>
  <si>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</si>
  <si>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</si>
  <si>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</si>
  <si>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</si>
  <si>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</si>
  <si>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</si>
  <si>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</si>
  <si>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</si>
  <si>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</si>
  <si>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</si>
  <si>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</si>
  <si>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</si>
  <si>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</si>
  <si>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</si>
  <si>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</si>
  <si>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</si>
  <si>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</si>
  <si>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</si>
  <si>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</si>
  <si>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</si>
  <si>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</si>
  <si>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</si>
  <si>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</si>
  <si>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</si>
  <si>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</si>
  <si>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</si>
  <si>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</si>
  <si>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</si>
  <si>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</si>
  <si>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</si>
  <si>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</si>
  <si>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</si>
  <si>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</si>
  <si>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</si>
  <si>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</si>
  <si>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</si>
  <si>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</si>
  <si>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</si>
  <si>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</si>
  <si>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</si>
  <si>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</si>
  <si>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</si>
  <si>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</si>
  <si>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</si>
  <si>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</si>
  <si>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</si>
  <si>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</si>
  <si>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</si>
  <si>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</si>
  <si>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</si>
  <si>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</si>
  <si>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</si>
  <si>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</si>
  <si>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</si>
  <si>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</si>
  <si>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</si>
  <si>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</si>
  <si>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</si>
  <si>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</si>
  <si>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</si>
  <si>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</si>
  <si>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</si>
  <si>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</si>
  <si>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</si>
  <si>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</si>
  <si>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</si>
  <si>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</si>
  <si>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</si>
  <si>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</si>
  <si>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</si>
  <si>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</si>
  <si>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</si>
  <si>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</si>
  <si>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</si>
  <si>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</si>
  <si>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</si>
  <si>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</si>
  <si>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</si>
  <si>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</si>
  <si>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</si>
  <si>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</si>
  <si>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</si>
  <si>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</si>
  <si>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</si>
  <si>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</si>
  <si>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</si>
  <si>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</si>
  <si>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</si>
  <si>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</si>
  <si>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</si>
  <si>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</si>
  <si>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</si>
  <si>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</si>
  <si>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</si>
  <si>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</si>
  <si>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</si>
  <si>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</si>
  <si>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</si>
  <si>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</si>
  <si>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</si>
  <si>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</si>
  <si>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</si>
  <si>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</si>
  <si>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</si>
  <si>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</si>
  <si>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</si>
  <si>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</si>
  <si>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</si>
  <si>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</si>
  <si>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</si>
  <si>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</si>
  <si>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</si>
  <si>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</si>
  <si>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</si>
  <si>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</si>
  <si>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</si>
  <si>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</si>
  <si>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</si>
  <si>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</si>
  <si>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</si>
  <si>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</si>
  <si>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</si>
  <si>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</si>
  <si>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</si>
  <si>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</si>
  <si>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</si>
  <si>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</si>
  <si>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</si>
  <si>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</si>
  <si>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</si>
  <si>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</si>
  <si>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</si>
  <si>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</si>
  <si>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</si>
  <si>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</si>
  <si>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</si>
  <si>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</si>
  <si>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</si>
  <si>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</si>
  <si>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</si>
  <si>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</si>
  <si>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</si>
  <si>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</si>
  <si>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</si>
  <si>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</si>
  <si>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</si>
  <si>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</si>
  <si>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</si>
  <si>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</si>
  <si>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</si>
  <si>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</si>
  <si>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</si>
  <si>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</si>
  <si>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</si>
  <si>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</si>
  <si>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</si>
  <si>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</si>
  <si>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</si>
  <si>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</si>
  <si>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</si>
  <si>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</si>
  <si>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</si>
  <si>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</si>
  <si>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</si>
  <si>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</si>
  <si>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</si>
  <si>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</si>
  <si>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</si>
  <si>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</si>
  <si>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</si>
  <si>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</si>
  <si>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</si>
  <si>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</si>
  <si>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</si>
  <si>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</si>
  <si>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</si>
  <si>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</si>
  <si>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</si>
  <si>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</si>
  <si>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</si>
  <si>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</si>
  <si>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</si>
  <si>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</si>
  <si>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</si>
  <si>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</si>
  <si>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</si>
  <si>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</si>
  <si>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</si>
  <si>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</si>
  <si>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</si>
  <si>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</si>
  <si>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</si>
  <si>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</si>
  <si>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</si>
  <si>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</si>
  <si>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</si>
  <si>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</si>
  <si>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</si>
  <si>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</si>
  <si>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</si>
  <si>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</si>
  <si>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</si>
  <si>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</si>
  <si>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</si>
  <si>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</si>
  <si>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</si>
  <si>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</si>
  <si>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</si>
  <si>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</si>
  <si>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</si>
  <si>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</si>
  <si>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</si>
  <si>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</si>
  <si>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</si>
  <si>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</si>
  <si>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</si>
  <si>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</si>
  <si>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</si>
  <si>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</si>
  <si>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</si>
  <si>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</si>
  <si>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</si>
  <si>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</si>
  <si>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</si>
  <si>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</si>
  <si>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</si>
  <si>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</si>
  <si>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</si>
  <si>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</si>
  <si>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</si>
  <si>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</si>
  <si>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</si>
  <si>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</si>
  <si>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</si>
  <si>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</si>
  <si>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</si>
  <si>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</si>
  <si>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</si>
  <si>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</si>
  <si>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</si>
  <si>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</si>
  <si>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</si>
  <si>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</si>
  <si>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</si>
  <si>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</si>
  <si>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</si>
  <si>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</si>
  <si>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</si>
  <si>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</si>
  <si>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</si>
  <si>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</si>
  <si>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</si>
  <si>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</si>
  <si>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</si>
  <si>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</si>
  <si>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</si>
  <si>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</si>
  <si>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</si>
  <si>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</si>
  <si>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</si>
  <si>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</si>
  <si>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</si>
  <si>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</si>
  <si>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</si>
  <si>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</si>
  <si>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</si>
  <si>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</si>
  <si>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</si>
  <si>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</si>
  <si>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</si>
  <si>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</si>
  <si>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</si>
  <si>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</si>
  <si>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</si>
  <si>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</si>
  <si>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</si>
  <si>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</si>
  <si>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</si>
  <si>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</si>
  <si>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</si>
  <si>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</si>
  <si>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</si>
  <si>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</si>
  <si>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</si>
  <si>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</si>
  <si>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</si>
  <si>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</si>
  <si>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</si>
  <si>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</si>
  <si>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</si>
  <si>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</si>
  <si>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</si>
  <si>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</si>
  <si>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</si>
  <si>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</si>
  <si>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</si>
  <si>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</si>
  <si>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</si>
  <si>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</si>
  <si>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</si>
  <si>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</si>
  <si>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</si>
  <si>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</si>
  <si>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</si>
  <si>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</si>
  <si>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</si>
  <si>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</si>
  <si>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</si>
  <si>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</si>
  <si>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</si>
  <si>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</si>
  <si>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</si>
  <si>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</si>
  <si>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</si>
  <si>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</si>
  <si>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</si>
  <si>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</si>
  <si>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</si>
  <si>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</si>
  <si>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</si>
  <si>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</si>
  <si>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</si>
  <si>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</si>
  <si>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</si>
  <si>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</si>
  <si>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</si>
  <si>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</si>
  <si>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</si>
  <si>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</si>
  <si>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</si>
  <si>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</si>
  <si>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</si>
  <si>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</si>
  <si>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</si>
  <si>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</si>
  <si>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</si>
  <si>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</si>
  <si>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</si>
  <si>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</si>
  <si>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</si>
  <si>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</si>
  <si>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</si>
  <si>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</si>
  <si>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</si>
  <si>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</si>
  <si>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</si>
  <si>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</si>
  <si>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</si>
  <si>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</si>
  <si>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</si>
  <si>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</si>
  <si>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</si>
  <si>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</si>
  <si>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</si>
  <si>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</si>
  <si>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</si>
  <si>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</si>
  <si>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</si>
  <si>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</si>
  <si>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</si>
  <si>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</si>
  <si>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</si>
  <si>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</si>
  <si>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</si>
  <si>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</si>
  <si>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</si>
  <si>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</si>
  <si>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</si>
  <si>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</si>
  <si>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</si>
  <si>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</si>
  <si>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</si>
  <si>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</si>
  <si>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</si>
  <si>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</si>
  <si>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</si>
  <si>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</si>
  <si>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</si>
  <si>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</si>
  <si>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</si>
  <si>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</si>
  <si>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</si>
  <si>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</si>
  <si>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</si>
  <si>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</si>
  <si>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</si>
  <si>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</si>
  <si>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</si>
  <si>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</si>
  <si>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</si>
  <si>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</si>
  <si>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</si>
  <si>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</si>
  <si>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</si>
  <si>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</si>
  <si>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</si>
  <si>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</si>
  <si>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</si>
  <si>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</si>
  <si>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</si>
  <si>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</si>
  <si>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</si>
  <si>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</si>
  <si>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</si>
  <si>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</si>
  <si>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</si>
  <si>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</si>
  <si>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</si>
  <si>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</si>
  <si>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</si>
  <si>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</si>
  <si>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</si>
  <si>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</si>
  <si>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</si>
  <si>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</si>
  <si>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</si>
  <si>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</si>
  <si>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</si>
  <si>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</si>
  <si>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</si>
  <si>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</si>
  <si>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</si>
  <si>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</si>
  <si>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</si>
  <si>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</si>
  <si>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</si>
  <si>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</si>
  <si>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</si>
  <si>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</si>
  <si>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</si>
  <si>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</si>
  <si>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</si>
  <si>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</si>
  <si>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</si>
  <si>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</si>
  <si>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</si>
  <si>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</si>
  <si>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</si>
  <si>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</si>
  <si>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</si>
  <si>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</si>
  <si>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</si>
  <si>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</si>
  <si>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</si>
  <si>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</si>
  <si>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</si>
  <si>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</si>
  <si>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</si>
  <si>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</si>
  <si>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</si>
  <si>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</si>
  <si>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</si>
  <si>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</si>
  <si>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</si>
  <si>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</si>
  <si>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</si>
  <si>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</si>
  <si>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</si>
  <si>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</si>
  <si>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</si>
  <si>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</si>
  <si>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</si>
  <si>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</si>
  <si>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</si>
  <si>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</si>
  <si>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</si>
  <si>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</si>
  <si>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</si>
  <si>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</si>
  <si>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</si>
  <si>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</si>
  <si>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</si>
  <si>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</si>
  <si>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</si>
  <si>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</si>
  <si>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</si>
  <si>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</si>
  <si>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</si>
  <si>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</si>
  <si>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</si>
  <si>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</si>
  <si>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</si>
  <si>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</si>
  <si>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</si>
  <si>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</si>
  <si>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</si>
  <si>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</si>
  <si>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</si>
  <si>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</si>
  <si>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</si>
  <si>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</si>
  <si>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</si>
  <si>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</si>
  <si>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</si>
  <si>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</si>
  <si>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</si>
  <si>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</si>
  <si>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</si>
  <si>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</si>
  <si>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</si>
  <si>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</si>
  <si>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</si>
  <si>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</si>
  <si>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</si>
  <si>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</si>
  <si>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</si>
  <si>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</si>
  <si>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</si>
  <si>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</si>
  <si>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</si>
  <si>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</si>
  <si>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</si>
  <si>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</si>
  <si>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</si>
  <si>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</si>
  <si>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</si>
  <si>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</si>
  <si>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</si>
  <si>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</si>
  <si>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</si>
  <si>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</si>
  <si>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</si>
  <si>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</si>
  <si>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</si>
  <si>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</si>
  <si>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</si>
  <si>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</si>
  <si>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</si>
  <si>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</si>
  <si>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</si>
  <si>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</si>
  <si>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</si>
  <si>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</si>
  <si>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</si>
  <si>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</si>
  <si>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</si>
  <si>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</si>
  <si>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</si>
  <si>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</si>
  <si>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</si>
  <si>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</si>
  <si>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</si>
  <si>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</si>
  <si>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</si>
  <si>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</si>
  <si>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</si>
  <si>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</si>
  <si>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</si>
  <si>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</si>
  <si>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</si>
  <si>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</si>
  <si>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</si>
  <si>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</si>
  <si>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</si>
  <si>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</si>
  <si>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</si>
  <si>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</si>
  <si>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</si>
  <si>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</si>
  <si>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</si>
  <si>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</si>
  <si>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</si>
  <si>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</si>
  <si>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</si>
  <si>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</si>
  <si>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</si>
  <si>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</si>
  <si>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</si>
  <si>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</si>
  <si>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</si>
  <si>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</si>
  <si>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</si>
  <si>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</si>
  <si>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</si>
  <si>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</si>
  <si>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</si>
  <si>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</si>
  <si>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</si>
  <si>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</si>
  <si>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</si>
  <si>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</si>
  <si>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</si>
  <si>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</si>
  <si>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</si>
  <si>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</si>
  <si>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</si>
  <si>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</si>
  <si>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</si>
  <si>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</si>
  <si>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</si>
  <si>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</si>
  <si>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</si>
  <si>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</si>
  <si>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</si>
  <si>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</si>
  <si>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</si>
  <si>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</si>
  <si>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</si>
  <si>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</si>
  <si>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</si>
  <si>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</si>
  <si>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</si>
  <si>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</si>
  <si>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</si>
  <si>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</si>
  <si>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</si>
  <si>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</si>
  <si>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</si>
  <si>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</si>
  <si>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</si>
  <si>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</si>
  <si>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</si>
  <si>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</si>
  <si>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</si>
  <si>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</si>
  <si>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</si>
  <si>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</si>
  <si>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</si>
  <si>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</si>
  <si>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</si>
  <si>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</si>
  <si>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</si>
  <si>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</si>
  <si>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</si>
  <si>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</si>
  <si>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</si>
  <si>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</si>
  <si>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</si>
  <si>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</si>
  <si>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</si>
  <si>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</si>
  <si>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</si>
  <si>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</si>
  <si>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</si>
  <si>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</si>
  <si>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</si>
  <si>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</si>
  <si>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</si>
  <si>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</si>
  <si>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</si>
  <si>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</si>
  <si>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</si>
  <si>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</si>
  <si>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</si>
  <si>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</si>
  <si>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</si>
  <si>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</si>
  <si>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</si>
  <si>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</si>
  <si>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</si>
  <si>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</si>
  <si>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</si>
  <si>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</si>
  <si>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</si>
  <si>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</si>
  <si>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</si>
  <si>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</si>
  <si>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</si>
  <si>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</si>
  <si>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</si>
  <si>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</si>
  <si>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</si>
  <si>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</si>
  <si>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</si>
  <si>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</si>
  <si>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</si>
  <si>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</si>
  <si>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</si>
  <si>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</si>
  <si>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</si>
  <si>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</si>
  <si>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</si>
  <si>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</si>
  <si>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</si>
  <si>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</si>
  <si>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</si>
  <si>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</si>
  <si>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</si>
  <si>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</si>
  <si>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</si>
  <si>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</si>
  <si>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</si>
  <si>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</si>
  <si>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</si>
  <si>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</si>
  <si>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</si>
  <si>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</si>
  <si>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</si>
  <si>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</si>
  <si>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</si>
  <si>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</si>
  <si>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</si>
  <si>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</si>
  <si>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</si>
  <si>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</si>
  <si>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</si>
  <si>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</si>
  <si>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</si>
  <si>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</si>
  <si>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</si>
  <si>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</si>
  <si>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</si>
  <si>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</si>
  <si>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</si>
  <si>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</si>
  <si>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</si>
  <si>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</si>
  <si>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</si>
  <si>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</si>
  <si>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</si>
  <si>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</si>
  <si>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</si>
  <si>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</si>
  <si>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</si>
  <si>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</si>
  <si>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</si>
  <si>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</si>
  <si>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</si>
  <si>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</si>
  <si>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</si>
  <si>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</si>
  <si>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</si>
  <si>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</si>
  <si>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</si>
  <si>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</si>
  <si>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</si>
  <si>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</si>
  <si>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</si>
  <si>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</si>
  <si>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</si>
  <si>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</si>
  <si>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</si>
  <si>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</si>
  <si>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</si>
  <si>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</si>
  <si>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</si>
  <si>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</si>
  <si>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</si>
  <si>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</si>
  <si>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</si>
  <si>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</si>
  <si>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</si>
  <si>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</si>
  <si>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</si>
  <si>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</si>
  <si>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</si>
  <si>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</si>
  <si>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</si>
  <si>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</si>
  <si>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</si>
  <si>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</si>
  <si>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</si>
  <si>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</si>
  <si>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</si>
  <si>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</si>
  <si>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</si>
  <si>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</si>
  <si>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</si>
  <si>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</si>
  <si>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</si>
  <si>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</si>
  <si>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</si>
  <si>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</si>
  <si>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</si>
  <si>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</si>
  <si>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</si>
  <si>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</si>
  <si>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</si>
  <si>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</si>
  <si>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</si>
  <si>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</si>
  <si>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</si>
  <si>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</si>
  <si>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</si>
  <si>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</si>
  <si>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</si>
  <si>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</si>
  <si>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</si>
  <si>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</si>
  <si>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</si>
  <si>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</si>
  <si>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</si>
  <si>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</si>
  <si>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</si>
  <si>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</si>
  <si>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</si>
  <si>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</si>
  <si>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</si>
  <si>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</si>
  <si>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</si>
  <si>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</si>
  <si>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</si>
  <si>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</si>
  <si>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</si>
  <si>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</si>
  <si>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</si>
  <si>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</si>
  <si>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</si>
  <si>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</si>
  <si>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</si>
  <si>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</si>
  <si>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</si>
  <si>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</si>
  <si>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</si>
  <si>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</si>
  <si>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</si>
  <si>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</si>
  <si>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</si>
  <si>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</si>
  <si>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</si>
  <si>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</si>
  <si>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</si>
  <si>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</si>
  <si>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</si>
  <si>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</si>
  <si>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</si>
  <si>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</si>
  <si>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</si>
  <si>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ETA 10 km</t>
  </si>
  <si>
    <t>PCM-20251123-00000635</t>
  </si>
  <si>
    <t>ETA 30 km</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</si>
  <si>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</si>
  <si>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</si>
  <si>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</si>
  <si>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</si>
  <si>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</si>
  <si>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</si>
  <si>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PCM-20251123-00000691</t>
  </si>
  <si>
    <t>ETA 90 mins</t>
  </si>
  <si>
    <t>PCM-20251123-00000694</t>
  </si>
  <si>
    <t>Sceco Cut at Area, Team Save Hub Site NNL0146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</si>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</sst>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4" totalsRowShown="0" headerRowDxfId="47" dataDxfId="46" headerRowBorderDxfId="44" tableBorderDxfId="45" totalsRowBorderDxfId="43">
  <autoFilter ref="A1:L4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30" dataDxfId="29" headerRowBorderDxfId="27" tableBorderDxfId="28">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321.47447731481225</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1.7868518516479526E-2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1.9604629625973757E-2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45984.422903240738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45984.422903240738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45984.422903240738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45984.422903240738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45984.422903240738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45984.422903240738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45984.422903240738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45984.422903240738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45984.422903240738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45984.422903240738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45984.422903240738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45984.422903240738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45984.422903240738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45984.422903240738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45984.422903240738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45984.422903240738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45984.422903240738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45984.422903240738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45984.422903240738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45984.422903240738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45984.422903240738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45984.422903240738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45984.422903240738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45984.422903240738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45984.422903240738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45984.422903240738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45984.422903240738</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45984.422903240738</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45984.422903240738</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45984.422903240738</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C7B50F7F-4912-4BE6-95A7-7061C31C9FF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159.42306527777691</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4.6815277775749564E-2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3.5484259256918449E-2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45984.422903240738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45984.422903240738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45984.422903240738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45984.422903240738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45984.422903240738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45984.422903240738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45984.422903240738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45984.422903240738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45984.422903240738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45984.422903240738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45984.422903240738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45984.422903240738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45984.422903240738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45984.422903240738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45984.422903240738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45984.422903240738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45984.422903240738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45984.422903240738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45984.422903240738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45984.422903240738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45984.422903240738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45984.422903240738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45984.422903240738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45984.422903240738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45984.422903240738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45984.422903240738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45984.422903240738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45984.422903240738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45984.422903240738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45984.422903240738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45984.422903240738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45984.422903240738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45984.422903240738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45984.422903240738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45984.422903240738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45984.422903240738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45984.422903240738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45984.422903240738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45984.422903240738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45984.422903240738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45984.422903240738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45984.422903240738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45984.422903240738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45984.422903240738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45984.422903240738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45984.422903240738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45984.422903240738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45984.422903240738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45984.422903240738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45984.422903240738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45984.422903240738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45984.422903240738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45984.422903240738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45984.422903240738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45984.422903240738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45984.422903240738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45984.422903240738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45984.422903240738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45984.422903240738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45984.422903240738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45984.422903240738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45984.422903240738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45984.422903240738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45984.422903240738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45984.422903240738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45984.422903240738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45984.422903240738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45984.422903240738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45984.422903240738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45984.422903240738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45984.422903240738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45984.422903240738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45984.422903240738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45984.422903240738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45984.422903240738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45984.422903240738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45984.422903240738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45984.422903240738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45984.422903240738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45984.422903240738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45984.422903240738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45984.422903240738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45984.422903240738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45984.422903240738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45984.422903240738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45984.422903240738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45984.422903240738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45984.422903240738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45984.422903240738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45984.422903240738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45984.422903240738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45984.422903240738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45984.422903240738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45984.422903240738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45984.422903240738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45984.422903240738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45984.422903240738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45984.422903240738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45984.422903240738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45984.422903240738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45984.422903240738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45984.422903240738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45984.422903240738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45984.422903240738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45984.422903240738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45984.422903240738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45984.422903240738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45984.422903240738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45984.422903240738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45984.422903240738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45984.422903240738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45984.422903240738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45984.422903240738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45984.422903240738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45984.422903240738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45984.422903240738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45984.422903240738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45984.422903240738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45984.422903240738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45984.422903240738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45984.422903240738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45984.422903240738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45984.422903240738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45984.422903240738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45984.422903240738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45984.422903240738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45984.422903240738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45984.422903240738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45984.422903240738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45984.422903240738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45984.422903240738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45984.422903240738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45984.422903240738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45984.422903240738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45984.422903240738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45984.422903240738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45984.422903240738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45984.422903240738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45984.422903240738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45984.422903240738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45984.422903240738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45984.422903240738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45984.422903240738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45984.422903240738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45984.422903240738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45984.422903240738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45984.422903240738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45984.422903240738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45984.422903240738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45984.422903240738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45984.422903240738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45984.422903240738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45984.422903240738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45984.422903240738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45984.422903240738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45984.422903240738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45984.422903240738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45984.422903240738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45984.422903240738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45984.422903240738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45984.422903240738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45984.422903240738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45984.422903240738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45984.422903240738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45984.422903240738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45984.422903240738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45984.422903240738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45984.422903240738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45984.422903240738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45984.422903240738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45984.422903240738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45984.422903240738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45984.422903240738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45984.422903240738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45984.422903240738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45984.422903240738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45984.422903240738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45984.422903240738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45984.422903240738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45984.422903240738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45984.422903240738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45984.422903240738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45984.422903240738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45984.422903240738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45984.422903240738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45984.422903240738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45984.422903240738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45984.422903240738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45984.422903240738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45984.422903240738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45984.422903240738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45984.422903240738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45984.422903240738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45984.422903240738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45984.422903240738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45984.422903240738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45984.422903240738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45984.422903240738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45984.422903240738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45984.422903240738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45984.422903240738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45984.422903240738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45984.422903240738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45984.422903240738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45984.422903240738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45984.422903240738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45984.422903240738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45984.422903240738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45984.422903240738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45984.422903240738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45984.422903240738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45984.422903240738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45984.422903240738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45984.422903240738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45984.422903240738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45984.422903240738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45984.422903240738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45984.422903240738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45984.422903240738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45984.422903240738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45984.422903240738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45984.422903240738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45984.422903240738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45984.422903240738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45984.422903240738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45984.422903240738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45984.422903240738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45984.422903240738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45984.422903240738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45984.422903240738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45984.422903240738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45984.422903240738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45984.422903240738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45984.422903240738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45984.422903240738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45984.422903240738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45984.422903240738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45984.422903240738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45984.422903240738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45984.422903240738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45984.422903240738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45984.422903240738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45984.422903240738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45984.422903240738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45984.422903240738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45984.422903240738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45984.422903240738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45984.422903240738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45984.422903240738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45984.422903240738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45984.422903240738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45984.422903240738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45984.422903240738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45984.422903240738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45984.422903240738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45984.422903240738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45984.422903240738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45984.422903240738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45984.422903240738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45984.422903240738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45984.422903240738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45984.422903240738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45984.422903240738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45984.422903240738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45984.422903240738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45984.422903240738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45984.422903240738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45984.422903240738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45984.422903240738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45984.422903240738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45984.422903240738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45984.422903240738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45984.422903240738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45984.422903240738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45984.422903240738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45984.422903240738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45984.422903240738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45984.422903240738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45984.422903240738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45984.422903240738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45984.422903240738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45984.422903240738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45984.422903240738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45984.422903240738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45984.422903240738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45984.422903240738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45984.422903240738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45984.422903240738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45984.422903240738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45984.422903240738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45984.422903240738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45984.422903240738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45984.422903240738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45984.422903240738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45984.422903240738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45984.422903240738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45984.422903240738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45984.422903240738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45984.422903240738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45984.422903240738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45984.422903240738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45984.422903240738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45984.422903240738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45984.422903240738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45984.422903240738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45984.422903240738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45984.422903240738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45984.422903240738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45984.422903240738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45984.422903240738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45984.422903240738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45984.422903240738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45984.422903240738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45984.422903240738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45984.422903240738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45984.422903240738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45984.422903240738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45984.422903240738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45984.422903240738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45984.422903240738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45984.422903240738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45984.422903240738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45984.422903240738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45984.422903240738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45984.422903240738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45984.422903240738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45984.422903240738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45984.422903240738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45984.422903240738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45984.422903240738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45984.422903240738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45984.422903240738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45984.422903240738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45984.422903240738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45984.422903240738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45984.422903240738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45984.422903240738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45984.422903240738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45984.422903240738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45984.422903240738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45984.422903240738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45984.422903240738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45984.422903240738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45984.422903240738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45984.422903240738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45984.422903240738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45984.422903240738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45984.422903240738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45984.422903240738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45984.422903240738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45984.422903240738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45984.422903240738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45984.422903240738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45984.422903240738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45984.422903240738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45984.422903240738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45984.422903240738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45984.422903240738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45984.422903240738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45984.422903240738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45984.422903240738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45984.422903240738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45984.422903240738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45984.422903240738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45984.422903240738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45984.422903240738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45984.422903240738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45984.422903240738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45984.422903240738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45984.422903240738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45984.422903240738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45984.422903240738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45984.422903240738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45984.422903240738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45984.422903240738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45984.422903240738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45984.422903240738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45984.422903240738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45984.422903240738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45984.422903240738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45984.422903240738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45984.422903240738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45984.422903240738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45984.422903240738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45984.422903240738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45984.422903240738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45984.422903240738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45984.422903240738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45984.422903240738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45984.422903240738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45984.422903240738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45984.422903240738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45984.422903240738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45984.422903240738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45984.422903240738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45984.422903240738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45984.422903240738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45984.422903240738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45984.422903240738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45984.422903240738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45984.422903240738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45984.422903240738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45984.422903240738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45984.422903240738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45984.422903240738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45984.422903240738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45984.422903240738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45984.422903240738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45984.422903240738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45984.422903240738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45984.422903240738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45984.422903240738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45984.422903240738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45984.422903240738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45984.422903240738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45984.422903240738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45984.422903240738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45984.422903240738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45984.422903240738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45984.422903240738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45984.422903240738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45984.422903240738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45984.422903240738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45984.422903240738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45984.422903240738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45984.422903240738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45984.422903240738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45984.422903240738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45984.422903240738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45984.422903240738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45984.422903240738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45984.422903240738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45984.422903240738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45984.422903240738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45984.422903240738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45984.422903240738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45984.422903240738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45984.422903240738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45984.422903240738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45984.422903240738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45984.422903240738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45984.422903240738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45984.422903240738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45984.422903240738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45984.422903240738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45984.422903240738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45984.422903240738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45984.422903240738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45984.422903240738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45984.422903240738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45984.422903240738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45984.422903240738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45984.422903240738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45984.422903240738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45984.422903240738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45984.422903240738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45984.422903240738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45984.422903240738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45984.422903240738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45984.422903240738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45984.422903240738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45984.422903240738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45984.422903240738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45984.422903240738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45984.422903240738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45984.422903240738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45984.422903240738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45984.422903240738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45984.422903240738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45984.422903240738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45984.422903240738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45984.422903240738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45984.422903240738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45984.422903240738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45984.422903240738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45984.422903240738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45984.422903240738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45984.422903240738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45984.422903240738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45984.422903240738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45984.422903240738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45984.422903240738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45984.422903240738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45984.422903240738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45984.422903240738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45984.422903240738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45984.422903240738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45984.422903240738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45984.422903240738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45984.422903240738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45984.422903240738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45984.422903240738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45984.422903240738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45984.422903240738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45984.422903240738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45984.422903240738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45984.422903240738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45984.422903240738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45984.422903240738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45984.422903240738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45984.422903240738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45984.422903240738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45984.422903240738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45984.422903240738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45984.422903240738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45984.422903240738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45984.422903240738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45984.422903240738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45984.422903240738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45984.422903240738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45984.422903240738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45984.422903240738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45984.422903240738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45984.422903240738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45984.422903240738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45984.422903240738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45984.422903240738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45984.422903240738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45984.422903240738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45984.422903240738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45984.422903240738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45984.422903240738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45984.422903240738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45984.422903240738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45984.422903240738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45984.422903240738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45984.422903240738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45984.422903240738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45984.422903240738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45984.422903240738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45984.422903240738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45984.422903240738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45984.422903240738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45984.422903240738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45984.422903240738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45984.422903240738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45984.422903240738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45984.422903240738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45984.422903240738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45984.422903240738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45984.422903240738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45984.422903240738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45984.422903240738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45984.422903240738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45984.422903240738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45984.422903240738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45984.422903240738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45984.422903240738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45984.422903240738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45984.422903240738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45984.422903240738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45984.422903240738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45984.422903240738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45984.422903240738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45984.422903240738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45984.422903240738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45984.422903240738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45984.422903240738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45984.422903240738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45984.422903240738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45984.422903240738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45984.422903240738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45984.422903240738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45984.422903240738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45984.422903240738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45984.422903240738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45984.422903240738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45984.422903240738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45984.422903240738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45984.422903240738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45984.422903240738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45984.422903240738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45984.422903240738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45984.422903240738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45984.422903240738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45984.422903240738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45984.422903240738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45984.422903240738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45984.422903240738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45984.422903240738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45984.422903240738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45984.422903240738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45984.422903240738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45984.422903240738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45984.422903240738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45984.422903240738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45984.422903240738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45984.422903240738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45984.422903240738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45984.422903240738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45984.422903240738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45984.422903240738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45984.422903240738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45984.422903240738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45984.422903240738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45984.422903240738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45984.422903240738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45984.422903240738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45984.422903240738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45984.422903240738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45984.422903240738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45984.422903240738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45984.422903240738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45984.422903240738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45984.422903240738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45984.422903240738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45984.422903240738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45984.422903240738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45984.422903240738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45984.422903240738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45984.422903240738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45984.422903240738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45984.422903240738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45984.422903240738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45984.422903240738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45984.422903240738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45984.422903240738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45984.422903240738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45984.422903240738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45984.422903240738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45984.422903240738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45984.422903240738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45984.422903240738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45984.422903240738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45984.422903240738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45984.422903240738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45984.422903240738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45984.422903240738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45984.422903240738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45984.422903240738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45984.422903240738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45984.422903240738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45984.422903240738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45984.422903240738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45984.422903240738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45984.422903240738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45984.422903240738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45984.422903240738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45984.422903240738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45984.422903240738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45984.422903240738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45984.422903240738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45984.422903240738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45984.422903240738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45984.422903240738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45984.422903240738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45984.422903240738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45984.422903240738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45984.422903240738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45984.422903240738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45984.422903240738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45984.422903240738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45984.422903240738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45984.422903240738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45984.422903240738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45984.422903240738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45984.422903240738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45984.422903240738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45984.422903240738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45984.422903240738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45984.422903240738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45984.422903240738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45984.422903240738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45984.422903240738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45984.422903240738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45984.422903240738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45984.422903240738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45984.422903240738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45984.422903240738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45984.422903240738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45984.422903240738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45984.422903240738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45984.422903240738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45984.422903240738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45984.422903240738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45984.422903240738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45984.422903240738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45984.422903240738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45984.422903240738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45984.422903240738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45984.422903240738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45984.422903240738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45984.422903240738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45984.422903240738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45984.422903240738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45984.422903240738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45984.422903240738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45984.422903240738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45984.422903240738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45984.422903240738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45984.422903240738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45984.422903240738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45984.422903240738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45984.422903240738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45984.422903240738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45984.422903240738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45984.422903240738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45984.422903240738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45984.422903240738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45984.422903240738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45984.422903240738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45984.422903240738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45984.422903240738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45984.422903240738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45984.422903240738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45984.422903240738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45984.422903240738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45984.422903240738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45984.422903240738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45984.422903240738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45984.422903240738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45984.422903240738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45984.422903240738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45984.422903240738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45984.422903240738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45984.422903240738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45984.422903240738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45984.422903240738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45984.422903240738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45984.422903240738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45984.422903240738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45984.422903240738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45984.422903240738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45984.422903240738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45984.422903240738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45984.422903240738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45984.422903240738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45984.422903240738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45984.422903240738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45984.422903240738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45984.422903240738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45984.422903240738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45984.422903240738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45984.422903240738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45984.422903240738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45984.422903240738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45984.422903240738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45984.422903240738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45984.422903240738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45984.422903240738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45984.422903240738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45984.422903240738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45984.422903240738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45984.422903240738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45984.422903240738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45984.422903240738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45984.422903240738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45984.422903240738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45984.422903240738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45984.422903240738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45984.422903240738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45984.422903240738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45984.422903240738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45984.422903240738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45984.422903240738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45984.422903240738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45984.422903240738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45984.422903240738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45984.422903240738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45984.422903240738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45984.422903240738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45984.422903240738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45984.422903240738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45984.422903240738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45984.422903240738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45984.422903240738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45984.422903240738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45984.422903240738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45984.422903240738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45984.422903240738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45984.422903240738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45984.422903240738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45984.422903240738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45984.422903240738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45984.422903240738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45984.422903240738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45984.422903240738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45984.422903240738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45984.422903240738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45984.422903240738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45984.422903240738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45984.422903240738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45984.422903240738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45984.422903240738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45984.422903240738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45984.422903240738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45984.422903240738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45984.422903240738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45984.422903240738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45984.422903240738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45984.422903240738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45984.422903240738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45984.422903240738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45984.422903240738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45984.422903240738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45984.422903240738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45984.422903240738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45984.422903240738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45984.422903240738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45984.422903240738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45984.422903240738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45984.422903240738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45984.422903240738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45984.422903240738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45984.422903240738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45984.422903240738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45984.422903240738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45984.422903240738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45984.422903240738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45984.422903240738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45984.422903240738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45984.422903240738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45984.422903240738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45984.422903240738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45984.422903240738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45984.422903240738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45984.422903240738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45984.422903240738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45984.422903240738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45984.422903240738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45984.422903240738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45984.422903240738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45984.422903240738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45984.422903240738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45984.422903240738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45984.422903240738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45984.422903240738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45984.422903240738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45984.422903240738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45984.422903240738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45984.422903240738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45984.422903240738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45984.422903240738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45984.422903240738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45984.422903240738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45984.422903240738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45984.422903240738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45984.422903240738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45984.422903240738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45984.422903240738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45984.422903240738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45984.422903240738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45984.422903240738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45984.422903240738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45984.422903240738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45984.422903240738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45984.422903240738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45984.422903240738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45984.422903240738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45984.422903240738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45984.422903240738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45984.422903240738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45984.422903240738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45984.422903240738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45984.422903240738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45984.422903240738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45984.422903240738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45984.422903240738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45984.422903240738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45984.422903240738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45984.422903240738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45984.422903240738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45984.422903240738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45984.422903240738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45984.422903240738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45984.422903240738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45984.422903240738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45984.422903240738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45984.422903240738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45984.422903240738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45984.422903240738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45984.422903240738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45984.422903240738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45984.422903240738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45984.422903240738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45984.422903240738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45984.422903240738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45984.422903240738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45984.422903240738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45984.422903240738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45984.422903240738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45984.422903240738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45984.422903240738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45984.422903240738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45984.422903240738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45984.422903240738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45984.422903240738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45984.422903240738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45984.422903240738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45984.422903240738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45984.422903240738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45984.422903240738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45984.422903240738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45984.422903240738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45984.422903240738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45984.422903240738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45984.422903240738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45984.422903240738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45984.422903240738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45984.422903240738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45984.422903240738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45984.422903240738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45984.422903240738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45984.422903240738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45984.422903240738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45984.422903240738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45984.422903240738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45984.422903240738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45984.422903240738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45984.422903240738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45984.422903240738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45984.422903240738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45984.422903240738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45984.422903240738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45984.422903240738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45984.422903240738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45984.422903240738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45984.422903240738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45984.422903240738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45984.422903240738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45984.422903240738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45984.422903240738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45984.422903240738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45984.422903240738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45984.422903240738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45984.422903240738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45984.422903240738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45984.422903240738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45984.422903240738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45984.422903240738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45984.422903240738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45984.422903240738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45984.422903240738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45984.422903240738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45984.422903240738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45984.422903240738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45984.422903240738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45984.422903240738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45984.422903240738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45984.422903240738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45984.422903240738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45984.422903240738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45984.422903240738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45984.422903240738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45984.422903240738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45984.422903240738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45984.422903240738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45984.422903240738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45984.422903240738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45984.422903240738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45984.422903240738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45984.422903240738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45984.422903240738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45984.422903240738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45984.422903240738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45984.422903240738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45984.422903240738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45984.422903240738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45984.422903240738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45984.422903240738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45984.422903240738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45984.422903240738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45984.422903240738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45984.422903240738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45984.422903240738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45984.422903240738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45984.422903240738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45984.422903240738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45984.422903240738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45984.422903240738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45984.422903240738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45984.422903240738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45984.422903240738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45984.422903240738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45984.422903240738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45984.422903240738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45984.422903240738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45984.422903240738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45984.422903240738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45984.422903240738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45984.422903240738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45984.422903240738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45984.422903240738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45984.422903240738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45984.422903240738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45984.422903240738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45984.422903240738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45984.422903240738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45984.422903240738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45984.422903240738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45984.422903240738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45984.422903240738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45984.422903240738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45984.422903240738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45984.422903240738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45984.422903240738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45984.422903240738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45984.422903240738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45984.422903240738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45984.422903240738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45984.422903240738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45984.422903240738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45984.422903240738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45984.422903240738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45984.422903240738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45984.422903240738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45984.422903240738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45984.422903240738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45984.422903240738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45984.422903240738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45984.422903240738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45984.422903240738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45984.422903240738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45984.422903240738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45984.422903240738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45984.422903240738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45984.422903240738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45984.422903240738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45984.422903240738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45984.422903240738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45984.422903240738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45984.422903240738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45984.422903240738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45984.422903240738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45984.422903240738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45984.422903240738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45984.422903240738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45984.422903240738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45984.422903240738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45984.422903240738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45984.422903240738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45984.422903240738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45984.422903240738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45984.422903240738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45984.422903240738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45984.422903240738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45984.422903240738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45984.422903240738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45984.422903240738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45984.422903240738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45984.422903240738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45984.422903240738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45984.422903240738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45984.422903240738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45984.422903240738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45984.422903240738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45984.422903240738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45984.422903240738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45984.422903240738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45984.422903240738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45984.422903240738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45984.422903240738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45984.422903240738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45984.422903240738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45984.422903240738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45984.422903240738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45984.422903240738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45984.422903240738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45984.422903240738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45984.422903240738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45984.422903240738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45984.422903240738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45984.422903240738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45984.422903240738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45984.422903240738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45984.422903240738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45984.422903240738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45984.422903240738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45984.422903240738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45984.422903240738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45984.422903240738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45984.422903240738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45984.422903240738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45984.422903240738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45984.422903240738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45984.422903240738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45984.422903240738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45984.422903240738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45984.422903240738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45984.422903240738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45984.422903240738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45984.422903240738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45984.422903240738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45984.422903240738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45984.422903240738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45984.422903240738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45984.422903240738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45984.422903240738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45984.422903240738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45984.422903240738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45984.422903240738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45984.422903240738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45984.422903240738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45984.422903240738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45984.422903240738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45984.422903240738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45984.422903240738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45984.422903240738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45984.422903240738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45984.422903240738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45984.422903240738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45984.422903240738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45984.422903240738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45984.422903240738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45984.422903240738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45984.422903240738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45984.422903240738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45984.422903240738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45984.422903240738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45984.422903240738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45984.422903240738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45984.422903240738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45984.422903240738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45984.422903240738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4"/>
  <sheetViews>
    <sheetView workbookViewId="0">
      <selection activeCell="E17" sqref="E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280.94218564814219</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45984.422903240738</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4.0102314815158024E-2</v>
      </c>
      <c r="H4" s="95">
        <v>45984.35125</v>
      </c>
      <c r="I4" s="113" t="str">
        <f>IFERROR(VLOOKUP(D4,DB!A:F,6,0),"")</f>
        <v>SCECO</v>
      </c>
      <c r="J4" s="113" t="str">
        <f>IFERROR(VLOOKUP(D4,DB!A:G,7,0),"")</f>
        <v>Vandalized</v>
      </c>
      <c r="K4" s="97" t="s">
        <v>39119</v>
      </c>
      <c r="L4" s="91" t="str">
        <f>IFERROR(VLOOKUP(D4,DB!A:I,9,0),"")</f>
        <v>Latis</v>
      </c>
    </row>
    <row r="5" spans="1:16" ht="15" customHeight="1">
      <c r="A5" s="113" t="s">
        <v>39120</v>
      </c>
      <c r="B5" s="113" t="str">
        <f>IFERROR(VLOOKUP(D5,DB!A:K,11,0),"")</f>
        <v>R4</v>
      </c>
      <c r="C5" s="93">
        <v>1</v>
      </c>
      <c r="D5" s="91" t="s">
        <v>37343</v>
      </c>
      <c r="E5" s="94" t="s">
        <v>39105</v>
      </c>
      <c r="F5" s="95">
        <v>45984.406851851854</v>
      </c>
      <c r="G5" s="96">
        <f ca="1">IFERROR(NOW()-F5,"")</f>
        <v>1.6051388884079643E-2</v>
      </c>
      <c r="H5" s="95">
        <v>45984.400601851848</v>
      </c>
      <c r="I5" s="113" t="str">
        <f>IFERROR(VLOOKUP(D5,DB!A:F,6,0),"")</f>
        <v>SCECO</v>
      </c>
      <c r="J5" s="113" t="str">
        <f>IFERROR(VLOOKUP(D5,DB!A:G,7,0),"")</f>
        <v>In progress</v>
      </c>
      <c r="K5" s="97" t="s">
        <v>39121</v>
      </c>
      <c r="L5" s="91" t="str">
        <f>IFERROR(VLOOKUP(D5,DB!A:I,9,0),"")</f>
        <v>Latis</v>
      </c>
    </row>
    <row r="6" spans="1:16" ht="15" customHeight="1">
      <c r="A6" s="113" t="s">
        <v>39122</v>
      </c>
      <c r="B6" s="113" t="str">
        <f>IFERROR(VLOOKUP(D6,DB!A:K,11,0),"")</f>
        <v>R4</v>
      </c>
      <c r="C6" s="93">
        <v>1</v>
      </c>
      <c r="D6" s="91" t="s">
        <v>36626</v>
      </c>
      <c r="E6" s="94" t="s">
        <v>39021</v>
      </c>
      <c r="F6" s="95">
        <v>45984.407430555555</v>
      </c>
      <c r="G6" s="96">
        <f ca="1">IFERROR(NOW()-F6,"")</f>
        <v>1.5472685183340218E-2</v>
      </c>
      <c r="H6" s="95">
        <v>45984.383125</v>
      </c>
      <c r="I6" s="113" t="str">
        <f>IFERROR(VLOOKUP(D6,DB!A:F,6,0),"")</f>
        <v>SCECO</v>
      </c>
      <c r="J6" s="113" t="str">
        <f>IFERROR(VLOOKUP(D6,DB!A:G,7,0),"")</f>
        <v>Dead</v>
      </c>
      <c r="K6" s="97" t="s">
        <v>39123</v>
      </c>
      <c r="L6" s="91" t="str">
        <f>IFERROR(VLOOKUP(D6,DB!A:I,9,0),"")</f>
        <v>Latis</v>
      </c>
    </row>
    <row r="7" spans="1:16" ht="15" customHeight="1">
      <c r="A7" s="113"/>
      <c r="B7" s="113" t="str">
        <f>IFERROR(VLOOKUP(D7,DB!A:K,11,0),"")</f>
        <v/>
      </c>
      <c r="C7" s="93"/>
      <c r="D7" s="91"/>
      <c r="E7" s="94"/>
      <c r="F7" s="95"/>
      <c r="G7" s="96">
        <f t="shared" ref="G7:G58" ca="1" si="0">IFERROR(NOW()-F7,"")</f>
        <v>45984.422903240738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45984.422903240738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45984.422903240738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45984.422903240738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45984.422903240738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45984.422903240738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45984.422903240738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45984.422903240738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45984.422903240738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45984.422903240738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45984.422903240738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45984.422903240738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45984.422903240738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45984.422903240738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45984.422903240738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45984.422903240738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45984.422903240738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45984.422903240738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45984.422903240738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45984.422903240738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45984.422903240738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45984.422903240738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45984.422903240738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45984.422903240738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45984.422903240738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45984.422903240738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45984.422903240738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45984.422903240738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45984.422903240738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45984.422903240738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45984.422903240738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45984.422903240738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45984.422903240738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45984.422903240738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45984.422903240738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45984.422903240738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45984.422903240738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45984.422903240738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45984.422903240738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45984.422903240738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45984.422903240738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45984.422903240738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45984.422903240738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45984.422903240738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45984.422903240738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45984.422903240738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45984.422903240738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45984.422903240738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45984.422903240738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45984.422903240738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45984.422903240738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45984.422903240738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45984.422903240738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45984.422903240738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45984.422903240738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45984.422903240738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45984.422903240738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45984.422903240738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45984.422903240738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45984.422903240738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45984.422903240738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45984.422903240738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45984.422903240738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45984.422903240738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45984.422903240738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45984.422903240738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45984.422903240738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45984.422903240738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45984.422903240738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45984.422903240738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45984.422903240738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45984.422903240738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45984.422903240738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45984.422903240738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45984.422903240738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45984.422903240738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45984.422903240738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45984.422903240738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45984.422903240738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45984.422903240738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45984.422903240738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45984.422903240738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45984.422903240738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45984.422903240738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45984.422903240738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45984.422903240738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45984.422903240738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45984.422903240738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45984.422903240738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45984.422903240738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45984.422903240738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45984.422903240738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45984.422903240738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45984.422903240738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45984.422903240738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45984.422903240738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45984.422903240738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45984.422903240738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45984.422903240738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45984.422903240738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45984.422903240738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45984.422903240738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45984.422903240738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45984.422903240738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45984.422903240738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45984.422903240738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45984.422903240738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45984.422903240738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45984.422903240738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45984.422903240738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45984.422903240738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45984.422903240738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45984.422903240738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45984.422903240738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45984.422903240738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45984.422903240738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45984.422903240738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45984.422903240738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45984.422903240738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45984.422903240738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45984.422903240738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45984.422903240738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45984.422903240738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45984.422903240738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45984.422903240738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45984.422903240738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45984.422903240738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45984.422903240738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45984.422903240738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45984.422903240738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45984.422903240738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45984.422903240738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45984.422903240738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45984.422903240738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45984.422903240738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45984.422903240738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45984.422903240738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45984.422903240738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45984.422903240738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45984.422903240738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45984.422903240738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45984.422903240738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45984.422903240738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45984.422903240738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45984.422903240738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45984.422903240738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45984.422903240738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45984.422903240738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45984.422903240738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45984.422903240738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45984.422903240738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45984.422903240738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45984.422903240738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45984.422903240738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45984.422903240738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45984.422903240738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45984.422903240738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45984.422903240738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45984.422903240738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45984.422903240738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45984.422903240738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45984.422903240738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45984.422903240738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45984.422903240738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45984.422903240738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45984.422903240738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45984.422903240738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45984.422903240738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45984.422903240738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45984.422903240738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45984.422903240738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45984.422903240738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45984.422903240738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45984.422903240738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45984.422903240738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45984.422903240738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45984.422903240738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45984.422903240738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45984.422903240738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45984.422903240738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45984.422903240738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45984.422903240738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45984.422903240738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45984.422903240738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45984.422903240738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45984.422903240738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45984.422903240738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45984.422903240738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45984.422903240738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45984.422903240738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45984.422903240738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45984.422903240738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45984.422903240738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45984.422903240738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45984.422903240738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45984.422903240738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45984.422903240738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45984.422903240738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45984.422903240738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45984.422903240738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45984.422903240738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45984.422903240738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45984.422903240738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45984.422903240738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45984.422903240738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45984.422903240738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45984.422903240738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45984.422903240738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45984.422903240738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45984.422903240738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45984.422903240738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45984.422903240738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45984.422903240738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45984.422903240738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45984.422903240738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45984.422903240738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45984.422903240738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45984.422903240738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45984.422903240738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45984.422903240738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45984.422903240738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45984.422903240738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45984.422903240738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45984.422903240738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45984.422903240738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45984.422903240738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45984.422903240738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45984.422903240738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45984.422903240738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45984.422903240738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45984.422903240738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45984.422903240738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45984.422903240738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45984.422903240738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45984.422903240738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45984.422903240738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45984.422903240738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45984.422903240738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45984.422903240738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45984.422903240738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45984.422903240738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45984.422903240738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45984.422903240738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45984.422903240738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45984.422903240738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45984.422903240738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45984.422903240738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45984.422903240738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45984.422903240738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45984.422903240738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45984.422903240738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45984.422903240738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45984.422903240738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45984.422903240738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45984.422903240738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45984.422903240738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45984.422903240738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45984.422903240738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45984.422903240738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45984.422903240738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45984.422903240738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45984.422903240738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45984.422903240738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45984.422903240738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45984.422903240738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45984.422903240738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45984.422903240738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45984.422903240738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45984.422903240738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45984.422903240738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45984.422903240738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45984.422903240738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45984.422903240738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45984.422903240738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45984.422903240738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45984.422903240738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45984.422903240738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45984.422903240738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45984.422903240738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45984.422903240738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45984.422903240738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45984.422903240738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45984.422903240738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45984.422903240738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45984.422903240738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45984.422903240738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45984.422903240738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45984.422903240738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45984.422903240738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45984.422903240738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45984.422903240738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45984.422903240738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45984.422903240738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45984.422903240738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45984.422903240738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45984.422903240738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45984.422903240738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45984.422903240738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45984.422903240738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45984.422903240738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45984.422903240738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45984.422903240738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45984.422903240738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45984.422903240738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45984.422903240738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45984.422903240738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45984.422903240738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45984.422903240738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45984.422903240738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45984.422903240738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45984.422903240738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45984.422903240738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45984.422903240738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45984.422903240738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45984.422903240738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45984.422903240738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45984.422903240738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45984.422903240738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45984.422903240738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45984.422903240738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45984.422903240738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45984.422903240738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45984.422903240738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45984.422903240738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45984.422903240738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45984.422903240738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45984.422903240738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45984.422903240738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45984.422903240738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45984.422903240738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45984.422903240738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45984.422903240738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45984.422903240738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45984.422903240738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45984.422903240738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45984.422903240738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45984.422903240738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45984.422903240738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45984.422903240738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45984.422903240738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45984.422903240738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45984.422903240738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45984.422903240738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45984.422903240738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45984.422903240738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45984.422903240738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45984.422903240738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45984.422903240738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45984.422903240738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45984.422903240738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45984.422903240738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45984.422903240738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45984.422903240738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45984.422903240738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45984.422903240738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45984.422903240738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45984.422903240738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45984.422903240738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45984.422903240738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45984.422903240738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45984.422903240738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45984.422903240738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45984.422903240738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45984.422903240738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45984.422903240738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45984.422903240738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45984.422903240738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45984.422903240738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45984.422903240738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45984.422903240738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45984.422903240738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45984.422903240738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24" ca="1" si="6">IFERROR(NOW()-F379,"")</f>
        <v>45984.422903240738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45984.422903240738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45984.422903240738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45984.422903240738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45984.422903240738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45984.422903240738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45984.422903240738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45984.422903240738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45984.422903240738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45984.422903240738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45984.422903240738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45984.422903240738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45984.422903240738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45984.422903240738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45984.422903240738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45984.422903240738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45984.422903240738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45984.422903240738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45984.422903240738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45984.422903240738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45984.422903240738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45984.422903240738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45984.422903240738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45984.422903240738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45984.422903240738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45984.422903240738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45984.422903240738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45984.422903240738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45984.422903240738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45984.422903240738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45984.422903240738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45984.422903240738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45984.422903240738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45984.422903240738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45984.422903240738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45984.422903240738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45984.422903240738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45984.422903240738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45984.422903240738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45984.422903240738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45984.422903240738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45984.422903240738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45984.422903240738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45984.422903240738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45984.422903240738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45984.422903240738</v>
      </c>
      <c r="H424" s="95"/>
      <c r="I424" s="113" t="str">
        <f>IFERROR(VLOOKUP(D424,DB!A:F,6,0),"")</f>
        <v/>
      </c>
      <c r="J424" s="113" t="str">
        <f>IFERROR(VLOOKUP(D424,DB!A:G,7,0),"")</f>
        <v/>
      </c>
      <c r="K424" s="97"/>
      <c r="L424" s="91" t="str">
        <f>IFERROR(VLOOKUP(D424,DB!A:I,9,0),"")</f>
        <v/>
      </c>
    </row>
  </sheetData>
  <dataValidations count="2">
    <dataValidation allowBlank="1" showInputMessage="1" showErrorMessage="1" sqref="E1" xr:uid="{A4F81451-56CC-4543-9497-104C4E44EE4B}"/>
    <dataValidation type="list" allowBlank="1" showInputMessage="1" showErrorMessage="1" sqref="E2:E4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3"/>
  <sheetViews>
    <sheetView workbookViewId="0">
      <selection activeCell="D9" sqref="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92.590843055550067</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39105</v>
      </c>
      <c r="F3" s="38">
        <v>45926.188877314817</v>
      </c>
      <c r="G3" s="108">
        <f t="shared" ref="G3" ca="1" si="0">IFERROR(NOW()-F3,"")</f>
        <v>58.234025925921742</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39105</v>
      </c>
      <c r="F4" s="110">
        <v>45948.661111111112</v>
      </c>
      <c r="G4" s="111">
        <f t="shared" ref="G4" ca="1" si="1">IFERROR(NOW()-F4,"")</f>
        <v>35.761792129625974</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2">
        <v>45977.514803240738</v>
      </c>
      <c r="G5" s="111">
        <f ca="1">IFERROR(NOW()-F5,"")</f>
        <v>6.9081000000005588</v>
      </c>
      <c r="H5" s="122">
        <v>45977.468807870369</v>
      </c>
      <c r="I5" s="109" t="str">
        <f>IFERROR(VLOOKUP(D5,DB!A:F,6,0),"")</f>
        <v>SCECO</v>
      </c>
      <c r="J5" s="109" t="str">
        <f>IFERROR(VLOOKUP(D5,DB!A:G,7,0),"")</f>
        <v>Weak</v>
      </c>
      <c r="K5" s="109" t="s">
        <v>39131</v>
      </c>
      <c r="L5" s="109" t="str">
        <f>IFERROR(VLOOKUP(D5,DB!A:I,9,0),"")</f>
        <v>Latis</v>
      </c>
    </row>
    <row r="6" spans="1:13" ht="30.75">
      <c r="A6" s="109" t="s">
        <v>39132</v>
      </c>
      <c r="B6" s="109" t="str">
        <f>IFERROR(VLOOKUP(D6,DB!A:K,11,0),"")</f>
        <v>R5</v>
      </c>
      <c r="C6" s="109">
        <v>1</v>
      </c>
      <c r="D6" s="109" t="s">
        <v>36518</v>
      </c>
      <c r="E6" s="109" t="s">
        <v>39021</v>
      </c>
      <c r="F6" s="122">
        <v>45981.373298611114</v>
      </c>
      <c r="G6" s="111">
        <f ca="1">IFERROR(NOW()-F6,"")</f>
        <v>3.0496046296248096</v>
      </c>
      <c r="H6" s="122">
        <v>45981.360798611109</v>
      </c>
      <c r="I6" s="109" t="str">
        <f>IFERROR(VLOOKUP(D6,DB!A:F,6,0),"")</f>
        <v>SCECO</v>
      </c>
      <c r="J6" s="109" t="str">
        <f>IFERROR(VLOOKUP(D6,DB!A:G,7,0),"")</f>
        <v>Dead</v>
      </c>
      <c r="K6" s="109" t="s">
        <v>39133</v>
      </c>
      <c r="L6" s="109" t="str">
        <f>IFERROR(VLOOKUP(D6,DB!A:I,9,0),"")</f>
        <v>Latis</v>
      </c>
    </row>
    <row r="7" spans="1:13">
      <c r="A7" s="109" t="s">
        <v>39134</v>
      </c>
      <c r="B7" s="109" t="str">
        <f>IFERROR(VLOOKUP(D7,DB!A:K,11,0),"")</f>
        <v>R5</v>
      </c>
      <c r="C7" s="109">
        <v>2</v>
      </c>
      <c r="D7" s="109" t="s">
        <v>33320</v>
      </c>
      <c r="E7" s="122" t="s">
        <v>39021</v>
      </c>
      <c r="F7" s="122">
        <v>45984.303518518522</v>
      </c>
      <c r="G7" s="111">
        <f ca="1">IFERROR(NOW()-F7,"")</f>
        <v>0.11938472221663687</v>
      </c>
      <c r="H7" s="122">
        <v>45984.305439814816</v>
      </c>
      <c r="I7" s="109" t="str">
        <f>IFERROR(VLOOKUP(D7,DB!A:F,6,0),"")</f>
        <v>SCECO</v>
      </c>
      <c r="J7" s="109" t="str">
        <f>IFERROR(VLOOKUP(D7,DB!A:G,7,0),"")</f>
        <v>Dead</v>
      </c>
      <c r="K7" s="109" t="s">
        <v>39135</v>
      </c>
      <c r="L7" s="109" t="str">
        <f>IFERROR(VLOOKUP(D7,DB!A:I,9,0),"")</f>
        <v>Latis</v>
      </c>
    </row>
    <row r="8" spans="1:13">
      <c r="A8" s="109"/>
      <c r="B8" s="109" t="str">
        <f>IFERROR(VLOOKUP(D8,DB!A:K,11,0),"")</f>
        <v/>
      </c>
      <c r="C8" s="109"/>
      <c r="D8" s="109"/>
      <c r="E8" s="109"/>
      <c r="F8" s="109"/>
      <c r="G8" s="111">
        <f ca="1">IFERROR(NOW()-F8,"")</f>
        <v>45984.422903240738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45984.422903240738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45984.422903240738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45984.422903240738</v>
      </c>
      <c r="H11" s="109"/>
      <c r="I11" s="109" t="str">
        <f>IFERROR(VLOOKUP(D11,DB!A:F,6,0),"")</f>
        <v/>
      </c>
      <c r="J11" s="109" t="str">
        <f>IFERROR(VLOOKUP(D11,DB!A:G,7,0),"")</f>
        <v/>
      </c>
      <c r="K11" s="109"/>
      <c r="L11" s="109" t="str">
        <f>IFERROR(VLOOKUP(D11,DB!A:I,9,0),"")</f>
        <v/>
      </c>
    </row>
    <row r="12" spans="1:13">
      <c r="A12" s="109"/>
      <c r="B12" s="109" t="str">
        <f>IFERROR(VLOOKUP(D12,DB!A:K,11,0),"")</f>
        <v/>
      </c>
      <c r="C12" s="109"/>
      <c r="D12" s="150"/>
      <c r="E12" s="109"/>
      <c r="F12" s="109"/>
      <c r="G12" s="111">
        <f ca="1">IFERROR(NOW()-F12,"")</f>
        <v>45984.422903240738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45984.422903240738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45984.422903240738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45984.422903240738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45984.422903240738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45984.422903240738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45984.422903240738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45984.422903240738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45984.422903240738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45984.422903240738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45984.422903240738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45984.422903240738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45984.422903240738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45984.422903240738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45984.422903240738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45984.422903240738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45984.422903240738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45984.422903240738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45984.422903240738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45984.422903240738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45984.422903240738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45984.422903240738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45984.422903240738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45984.422903240738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45984.422903240738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45984.422903240738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45984.422903240738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45984.422903240738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45984.422903240738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45984.422903240738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45984.422903240738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45984.422903240738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45984.422903240738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45984.422903240738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45984.422903240738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45984.422903240738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45984.422903240738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45984.422903240738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45984.422903240738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45984.422903240738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45984.422903240738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45984.422903240738</v>
      </c>
      <c r="H53" s="109"/>
      <c r="I53" s="109" t="str">
        <f>IFERROR(VLOOKUP(D53,DB!A:F,6,0),"")</f>
        <v/>
      </c>
      <c r="J53" s="109" t="str">
        <f>IFERROR(VLOOKUP(D53,DB!A:G,7,0),"")</f>
        <v/>
      </c>
      <c r="K53" s="109"/>
      <c r="L53" s="109" t="str">
        <f>IFERROR(VLOOKUP(D53,DB!A:I,9,0),"")</f>
        <v/>
      </c>
    </row>
    <row r="54" spans="1:12">
      <c r="A54" s="125"/>
      <c r="B54" s="125" t="str">
        <f>IFERROR(VLOOKUP(D54,DB!A:K,11,0),"")</f>
        <v/>
      </c>
      <c r="C54" s="125"/>
      <c r="D54" s="125"/>
      <c r="E54" s="125"/>
      <c r="F54" s="126"/>
      <c r="G54" s="111">
        <f ca="1">IFERROR(NOW()-F54,"")</f>
        <v>45984.422903240738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45984.422903240738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45984.422903240738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45984.422903240738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45984.422903240738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45984.422903240738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45984.422903240738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45984.422903240738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45984.422903240738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45984.422903240738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45984.422903240738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45984.422903240738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45984.422903240738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45984.422903240738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45984.422903240738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45984.422903240738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45984.422903240738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45984.422903240738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45984.422903240738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45984.422903240738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45984.422903240738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45984.422903240738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45984.422903240738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45984.422903240738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45984.422903240738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45984.422903240738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45984.422903240738</v>
      </c>
      <c r="H80" s="126"/>
      <c r="I80" s="125" t="str">
        <f>IFERROR(VLOOKUP(D80,DB!A:F,6,0),"")</f>
        <v/>
      </c>
      <c r="J80" s="125" t="str">
        <f>IFERROR(VLOOKUP(D80,DB!A:G,7,0),"")</f>
        <v/>
      </c>
      <c r="K80" s="125"/>
      <c r="L80" s="125" t="str">
        <f>IFERROR(VLOOKUP(D80,DB!A:I,9,0),"")</f>
        <v/>
      </c>
    </row>
    <row r="81" spans="1:12">
      <c r="A81" s="125"/>
      <c r="B81" s="125" t="str">
        <f>IFERROR(VLOOKUP(D81,DB!A:K,11,0),"")</f>
        <v/>
      </c>
      <c r="C81" s="125"/>
      <c r="D81" s="125"/>
      <c r="E81" s="125"/>
      <c r="F81" s="126"/>
      <c r="G81" s="111">
        <f ca="1">IFERROR(NOW()-F81,"")</f>
        <v>45984.422903240738</v>
      </c>
      <c r="H81" s="126"/>
      <c r="I81" s="125" t="str">
        <f>IFERROR(VLOOKUP(D81,DB!A:F,6,0),"")</f>
        <v/>
      </c>
      <c r="J81" s="125" t="str">
        <f>IFERROR(VLOOKUP(D81,DB!A:G,7,0),"")</f>
        <v/>
      </c>
      <c r="K81" s="125"/>
      <c r="L81" s="125" t="str">
        <f>IFERROR(VLOOKUP(D81,DB!A:I,9,0),"")</f>
        <v/>
      </c>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39136</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39137</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39138</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45984.422903240738</v>
      </c>
      <c r="H4" s="147"/>
      <c r="I4" s="145" t="str">
        <f>IFERROR(VLOOKUP(D4,DB!A:F,6,0),"")</f>
        <v>SCECO</v>
      </c>
      <c r="J4" s="145" t="str">
        <f>IFERROR(VLOOKUP(D4,DB!A:G,7,0),"")</f>
        <v>Dead</v>
      </c>
      <c r="K4" s="148" t="s">
        <v>39139</v>
      </c>
      <c r="L4" s="149" t="str">
        <f>IFERROR(VLOOKUP(D4,DB!A:I,9,0),"")</f>
        <v>Latis</v>
      </c>
    </row>
    <row r="5" spans="1:16382" ht="31.5" customHeight="1">
      <c r="A5" s="144"/>
      <c r="B5" s="145" t="str">
        <f>IFERROR(VLOOKUP(D5,DB!A:K,11,0),"")</f>
        <v/>
      </c>
      <c r="C5" s="146"/>
      <c r="D5"/>
      <c r="E5" s="109"/>
      <c r="F5" s="147"/>
      <c r="G5" s="75">
        <f ca="1">IFERROR(NOW()-F5,"-")</f>
        <v>45984.422903240738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45984.422903240738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45984.422903240738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45984.422903240738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45984.422903240738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45984.422903240738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45984.422903240738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45984.422903240738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45984.422903240738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45984.422903240738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45984.422903240738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45984.422903240738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45984.422903240738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45984.422903240738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45984.422903240738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45984.422903240738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45984.422903240738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45984.422903240738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45984.422903240738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45984.422903240738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45984.422903240738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45984.422903240738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45984.422903240738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45984.422903240738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45984.422903240738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45984.422903240738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45984.422903240738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45984.422903240738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45984.422903240738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45984.422903240738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45984.422903240738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45984.422903240738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45984.422903240738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45984.422903240738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45984.422903240738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45984.422903240738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45984.422903240738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45984.422903240738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45984.422903240738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45984.422903240738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45984.422903240738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45984.422903240738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45984.422903240738</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45984.422903240738</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45984.422903240738</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45984.422903240738</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45984.422903240738</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45984.422903240738</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45984.422903240738</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2025-11-23T07:10:47Z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