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58" documentId="120_S{2AC9BD13-BADA-5192-A53E-5A8FF88502F6}" xr6:coauthVersionLast="47" xr6:coauthVersionMax="47" xr10:uidLastSave="{D958AD89-BDA7-425F-999C-1688DBBF15BB}"/>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<sst xmlns="http://schemas.openxmlformats.org/spreadsheetml/2006/main" count="180289" uniqueCount="39127">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</sst>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3" totalsRowShown="0" headerRowDxfId="31" dataDxfId="30" headerRowBorderDxfId="28" tableBorderDxfId="29">
  <autoFilter ref="A1:L1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313.91302916666609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45976.861455092592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45976.861455092592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45976.861455092592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45976.861455092592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45976.861455092592</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45976.861455092592</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45976.861455092592</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45976.861455092592</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45976.861455092592</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45976.861455092592</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45976.861455092592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45976.861455092592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45976.861455092592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45976.861455092592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45976.861455092592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45976.861455092592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45976.861455092592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45976.861455092592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45976.861455092592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45976.861455092592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45976.861455092592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45976.861455092592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45976.861455092592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45976.861455092592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45976.861455092592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45976.861455092592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45976.861455092592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45976.861455092592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45976.861455092592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45976.861455092592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45976.861455092592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45976.861455092592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45976.861455092592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45976.861455092592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45976.861455092592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45976.861455092592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45976.861455092592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45976.861455092592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45976.861455092592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45976.861455092592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45976.861455092592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45976.861455092592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45976.861455092592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45976.861455092592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45976.861455092592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45976.861455092592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45976.861455092592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45976.861455092592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45976.861455092592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45976.861455092592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45976.861455092592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45976.861455092592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45976.861455092592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45976.861455092592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45976.861455092592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45976.861455092592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45976.861455092592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45976.861455092592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45976.861455092592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45976.861455092592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45976.861455092592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45976.861455092592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45976.861455092592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45976.861455092592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45976.861455092592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45976.861455092592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45976.861455092592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45976.861455092592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45976.861455092592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45976.861455092592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45976.861455092592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45976.861455092592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45976.861455092592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45976.861455092592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45976.861455092592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45976.861455092592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45976.861455092592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45976.861455092592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45976.861455092592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45976.861455092592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45976.861455092592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45976.861455092592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45976.861455092592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45976.861455092592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45976.861455092592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45976.861455092592</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317E2807-0435-4CCD-ADBB-5A3EE8A2BF6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151.86161712963076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0.42511250000097789</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0.13836481481121155</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45976.861455092592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45976.861455092592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45976.861455092592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45976.861455092592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45976.861455092592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45976.861455092592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45976.861455092592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45976.861455092592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45976.861455092592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45976.861455092592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45976.861455092592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45976.861455092592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45976.861455092592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45976.861455092592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45976.861455092592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45976.861455092592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45976.861455092592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45976.861455092592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45976.861455092592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45976.861455092592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45976.861455092592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45976.861455092592</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45976.861455092592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45976.861455092592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45976.861455092592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45976.861455092592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45976.861455092592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45976.861455092592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45976.861455092592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45976.861455092592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45976.861455092592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45976.861455092592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45976.861455092592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45976.861455092592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45976.861455092592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45976.861455092592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45976.861455092592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45976.861455092592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45976.861455092592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45976.861455092592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45976.861455092592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45976.861455092592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45976.861455092592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45976.861455092592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45976.861455092592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45976.861455092592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45976.861455092592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45976.861455092592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45976.861455092592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45976.861455092592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45976.861455092592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45976.861455092592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45976.861455092592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45976.861455092592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45976.861455092592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45976.861455092592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45976.861455092592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45976.861455092592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45976.861455092592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45976.861455092592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45976.861455092592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45976.861455092592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45976.861455092592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45976.861455092592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45976.861455092592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45976.861455092592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45976.861455092592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45976.861455092592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45976.861455092592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45976.861455092592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45976.861455092592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45976.861455092592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45976.861455092592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45976.861455092592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45976.861455092592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45976.861455092592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45976.861455092592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45976.861455092592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45976.861455092592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45976.861455092592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45976.861455092592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45976.861455092592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45976.861455092592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45976.861455092592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45976.861455092592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45976.861455092592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45976.861455092592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45976.861455092592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45976.861455092592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45976.861455092592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45976.861455092592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45976.861455092592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45976.861455092592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45976.861455092592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45976.861455092592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45976.861455092592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45976.861455092592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45976.861455092592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45976.861455092592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45976.861455092592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45976.861455092592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45976.861455092592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45976.861455092592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45976.861455092592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45976.861455092592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45976.861455092592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45976.861455092592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45976.861455092592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45976.861455092592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45976.861455092592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45976.861455092592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45976.861455092592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45976.861455092592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45976.861455092592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45976.861455092592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45976.861455092592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45976.861455092592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45976.861455092592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45976.861455092592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45976.861455092592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45976.861455092592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45976.861455092592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45976.861455092592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45976.861455092592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45976.861455092592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45976.861455092592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45976.861455092592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45976.861455092592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45976.861455092592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45976.861455092592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45976.861455092592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45976.861455092592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45976.861455092592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45976.861455092592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45976.861455092592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45976.861455092592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45976.861455092592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45976.861455092592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45976.861455092592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45976.861455092592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45976.861455092592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45976.861455092592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45976.861455092592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45976.861455092592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45976.861455092592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45976.861455092592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45976.861455092592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45976.861455092592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45976.861455092592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45976.861455092592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45976.861455092592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45976.861455092592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45976.861455092592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45976.861455092592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45976.861455092592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45976.861455092592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45976.861455092592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45976.861455092592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45976.861455092592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45976.861455092592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45976.861455092592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45976.861455092592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45976.861455092592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45976.861455092592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45976.861455092592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45976.861455092592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45976.861455092592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45976.861455092592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45976.861455092592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45976.861455092592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45976.861455092592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45976.861455092592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45976.861455092592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45976.861455092592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45976.861455092592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45976.861455092592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45976.861455092592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45976.861455092592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45976.861455092592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45976.861455092592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45976.861455092592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45976.861455092592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45976.861455092592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45976.861455092592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45976.861455092592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45976.861455092592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45976.861455092592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45976.861455092592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45976.861455092592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45976.861455092592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45976.861455092592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45976.861455092592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45976.861455092592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45976.861455092592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45976.861455092592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45976.861455092592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45976.861455092592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45976.861455092592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45976.861455092592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45976.861455092592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45976.861455092592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45976.861455092592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45976.861455092592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45976.861455092592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45976.861455092592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45976.861455092592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45976.861455092592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45976.861455092592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45976.861455092592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45976.861455092592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45976.861455092592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45976.861455092592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45976.861455092592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45976.861455092592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45976.861455092592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45976.861455092592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45976.861455092592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45976.861455092592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45976.861455092592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45976.861455092592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45976.861455092592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45976.861455092592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45976.861455092592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45976.861455092592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45976.861455092592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45976.861455092592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45976.861455092592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45976.861455092592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45976.861455092592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45976.861455092592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45976.861455092592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45976.861455092592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45976.861455092592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45976.861455092592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45976.861455092592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45976.861455092592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45976.861455092592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45976.861455092592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45976.861455092592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45976.861455092592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45976.861455092592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45976.861455092592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45976.861455092592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45976.861455092592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45976.861455092592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45976.861455092592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45976.861455092592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45976.861455092592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45976.861455092592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45976.861455092592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45976.861455092592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45976.861455092592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45976.861455092592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45976.861455092592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45976.861455092592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45976.861455092592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45976.861455092592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45976.861455092592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45976.861455092592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45976.861455092592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45976.861455092592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45976.861455092592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45976.861455092592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45976.861455092592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45976.861455092592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45976.861455092592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45976.861455092592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45976.861455092592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45976.861455092592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45976.861455092592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45976.861455092592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45976.861455092592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45976.861455092592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45976.861455092592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45976.861455092592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45976.861455092592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45976.861455092592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45976.861455092592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45976.861455092592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45976.861455092592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45976.861455092592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45976.861455092592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45976.861455092592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45976.861455092592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45976.861455092592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45976.861455092592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45976.861455092592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45976.861455092592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45976.861455092592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45976.861455092592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45976.861455092592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45976.861455092592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45976.861455092592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45976.861455092592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45976.861455092592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45976.861455092592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45976.861455092592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45976.861455092592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45976.861455092592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45976.861455092592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45976.861455092592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45976.861455092592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45976.861455092592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45976.861455092592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45976.861455092592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45976.861455092592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45976.861455092592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45976.861455092592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45976.861455092592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45976.861455092592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45976.861455092592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45976.861455092592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45976.861455092592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45976.861455092592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45976.861455092592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45976.861455092592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45976.861455092592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45976.861455092592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45976.861455092592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45976.861455092592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45976.861455092592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45976.861455092592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45976.861455092592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45976.861455092592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45976.861455092592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45976.861455092592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45976.861455092592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45976.861455092592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45976.861455092592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45976.861455092592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45976.861455092592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45976.861455092592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45976.861455092592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45976.861455092592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45976.861455092592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45976.861455092592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45976.861455092592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45976.861455092592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45976.861455092592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45976.861455092592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45976.861455092592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45976.861455092592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45976.861455092592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45976.861455092592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45976.861455092592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45976.861455092592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45976.861455092592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45976.861455092592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45976.861455092592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45976.861455092592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45976.861455092592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45976.861455092592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45976.861455092592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45976.861455092592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45976.861455092592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45976.861455092592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45976.861455092592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45976.861455092592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45976.861455092592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45976.861455092592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45976.861455092592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45976.861455092592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45976.861455092592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45976.861455092592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45976.861455092592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45976.861455092592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45976.861455092592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45976.861455092592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45976.861455092592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45976.861455092592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45976.861455092592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45976.861455092592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45976.861455092592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45976.861455092592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45976.861455092592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45976.861455092592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45976.861455092592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45976.861455092592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45976.861455092592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45976.861455092592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45976.861455092592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45976.861455092592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45976.861455092592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45976.861455092592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45976.861455092592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45976.861455092592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45976.861455092592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45976.861455092592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45976.861455092592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45976.861455092592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45976.861455092592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45976.861455092592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45976.861455092592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45976.861455092592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45976.861455092592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45976.861455092592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45976.861455092592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45976.861455092592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45976.861455092592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45976.861455092592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45976.861455092592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45976.861455092592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45976.861455092592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45976.861455092592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45976.861455092592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45976.861455092592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45976.861455092592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45976.861455092592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45976.861455092592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45976.861455092592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45976.861455092592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45976.861455092592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45976.861455092592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45976.861455092592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45976.861455092592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45976.861455092592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45976.861455092592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45976.861455092592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45976.861455092592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45976.861455092592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45976.861455092592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45976.861455092592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45976.861455092592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45976.861455092592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45976.861455092592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45976.861455092592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45976.861455092592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45976.861455092592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45976.861455092592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45976.861455092592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45976.861455092592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45976.861455092592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45976.861455092592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45976.861455092592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45976.861455092592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45976.861455092592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45976.861455092592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45976.861455092592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45976.861455092592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45976.861455092592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45976.861455092592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45976.861455092592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45976.861455092592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45976.861455092592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45976.861455092592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45976.861455092592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45976.861455092592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45976.861455092592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45976.861455092592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45976.861455092592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45976.861455092592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45976.861455092592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45976.861455092592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45976.861455092592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45976.861455092592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45976.861455092592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45976.861455092592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45976.861455092592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45976.861455092592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45976.861455092592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45976.861455092592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45976.861455092592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45976.861455092592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45976.861455092592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45976.861455092592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45976.861455092592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45976.861455092592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45976.861455092592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45976.861455092592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45976.861455092592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45976.861455092592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45976.861455092592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45976.861455092592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45976.861455092592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45976.861455092592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45976.861455092592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45976.861455092592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45976.861455092592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45976.861455092592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45976.861455092592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45976.861455092592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45976.861455092592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45976.861455092592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45976.861455092592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45976.861455092592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45976.861455092592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45976.861455092592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45976.861455092592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45976.861455092592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45976.861455092592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45976.861455092592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45976.861455092592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45976.861455092592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45976.861455092592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45976.861455092592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45976.861455092592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45976.861455092592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45976.861455092592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45976.861455092592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45976.861455092592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45976.861455092592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45976.861455092592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45976.861455092592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45976.861455092592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45976.861455092592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45976.861455092592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45976.861455092592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45976.861455092592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45976.861455092592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45976.861455092592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45976.861455092592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45976.861455092592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45976.861455092592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45976.861455092592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45976.861455092592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45976.861455092592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45976.861455092592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45976.861455092592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45976.861455092592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45976.861455092592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45976.861455092592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45976.861455092592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45976.861455092592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45976.861455092592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45976.861455092592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45976.861455092592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45976.861455092592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45976.861455092592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45976.861455092592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45976.861455092592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45976.861455092592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45976.861455092592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45976.861455092592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45976.861455092592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45976.861455092592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45976.861455092592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45976.861455092592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45976.861455092592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45976.861455092592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45976.861455092592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45976.861455092592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45976.861455092592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45976.861455092592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45976.861455092592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45976.861455092592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45976.861455092592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45976.861455092592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45976.861455092592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45976.861455092592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45976.861455092592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45976.861455092592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45976.861455092592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45976.861455092592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45976.861455092592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45976.861455092592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45976.861455092592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45976.861455092592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45976.861455092592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45976.861455092592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45976.861455092592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45976.861455092592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45976.861455092592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45976.861455092592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45976.861455092592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45976.861455092592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45976.861455092592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45976.861455092592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45976.861455092592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45976.861455092592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45976.861455092592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45976.861455092592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45976.861455092592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45976.861455092592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45976.861455092592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45976.861455092592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45976.861455092592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45976.861455092592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45976.861455092592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45976.861455092592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45976.861455092592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45976.861455092592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45976.861455092592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45976.861455092592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45976.861455092592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45976.861455092592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45976.861455092592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45976.861455092592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45976.861455092592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45976.861455092592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45976.861455092592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45976.861455092592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45976.861455092592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45976.861455092592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45976.861455092592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45976.861455092592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45976.861455092592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45976.861455092592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45976.861455092592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45976.861455092592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45976.861455092592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45976.861455092592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45976.861455092592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45976.861455092592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45976.861455092592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45976.861455092592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45976.861455092592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45976.861455092592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45976.861455092592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45976.861455092592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45976.861455092592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45976.861455092592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45976.861455092592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45976.861455092592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45976.861455092592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45976.861455092592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45976.861455092592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45976.861455092592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45976.861455092592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45976.861455092592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45976.861455092592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45976.861455092592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45976.861455092592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45976.861455092592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45976.861455092592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45976.861455092592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45976.861455092592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45976.861455092592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45976.861455092592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45976.861455092592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45976.861455092592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45976.861455092592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45976.861455092592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45976.861455092592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45976.861455092592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45976.861455092592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45976.861455092592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45976.861455092592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45976.861455092592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45976.861455092592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45976.861455092592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45976.861455092592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45976.861455092592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45976.861455092592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45976.861455092592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45976.861455092592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45976.861455092592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45976.861455092592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45976.861455092592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45976.861455092592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45976.861455092592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45976.861455092592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45976.861455092592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45976.861455092592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45976.861455092592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45976.861455092592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45976.861455092592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45976.861455092592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45976.861455092592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45976.861455092592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45976.861455092592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45976.861455092592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45976.861455092592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45976.861455092592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45976.861455092592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45976.861455092592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45976.861455092592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45976.861455092592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45976.861455092592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45976.861455092592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45976.861455092592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45976.861455092592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45976.861455092592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45976.861455092592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45976.861455092592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45976.861455092592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45976.861455092592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45976.861455092592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45976.861455092592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45976.861455092592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45976.861455092592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45976.861455092592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45976.861455092592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45976.861455092592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45976.861455092592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45976.861455092592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45976.861455092592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45976.861455092592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45976.861455092592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45976.861455092592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45976.861455092592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45976.861455092592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45976.861455092592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45976.861455092592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45976.861455092592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45976.861455092592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45976.861455092592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45976.861455092592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45976.861455092592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45976.861455092592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45976.861455092592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45976.861455092592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45976.861455092592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45976.861455092592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45976.861455092592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45976.861455092592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45976.861455092592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45976.861455092592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45976.861455092592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45976.861455092592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45976.861455092592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45976.861455092592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45976.861455092592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45976.861455092592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45976.861455092592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45976.861455092592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45976.861455092592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45976.861455092592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45976.861455092592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45976.861455092592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45976.861455092592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45976.861455092592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45976.861455092592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45976.861455092592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45976.861455092592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45976.861455092592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45976.861455092592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45976.861455092592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45976.861455092592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45976.861455092592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45976.861455092592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45976.861455092592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45976.861455092592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45976.861455092592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45976.861455092592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45976.861455092592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45976.861455092592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45976.861455092592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45976.861455092592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45976.861455092592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45976.861455092592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45976.861455092592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45976.861455092592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45976.861455092592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45976.861455092592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45976.861455092592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45976.861455092592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45976.861455092592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45976.861455092592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45976.861455092592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45976.861455092592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45976.861455092592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45976.861455092592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45976.861455092592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45976.861455092592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45976.861455092592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45976.861455092592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45976.861455092592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45976.861455092592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45976.861455092592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45976.861455092592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45976.861455092592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45976.861455092592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45976.861455092592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45976.861455092592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45976.861455092592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45976.861455092592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45976.861455092592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45976.861455092592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45976.861455092592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45976.861455092592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45976.861455092592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45976.861455092592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45976.861455092592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45976.861455092592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45976.861455092592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45976.861455092592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45976.861455092592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45976.861455092592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45976.861455092592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45976.861455092592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45976.861455092592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45976.861455092592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45976.861455092592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45976.861455092592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45976.861455092592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45976.861455092592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45976.861455092592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45976.861455092592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45976.861455092592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45976.861455092592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45976.861455092592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45976.861455092592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45976.861455092592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45976.861455092592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45976.861455092592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45976.861455092592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45976.861455092592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45976.861455092592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45976.861455092592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45976.861455092592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45976.861455092592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45976.861455092592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45976.861455092592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45976.861455092592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45976.861455092592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45976.861455092592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45976.861455092592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45976.861455092592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45976.861455092592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45976.861455092592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45976.861455092592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45976.861455092592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45976.861455092592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45976.861455092592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45976.861455092592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45976.861455092592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45976.861455092592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45976.861455092592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45976.861455092592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45976.861455092592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45976.861455092592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45976.861455092592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45976.861455092592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45976.861455092592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45976.861455092592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45976.861455092592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45976.861455092592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45976.861455092592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45976.861455092592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45976.861455092592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45976.861455092592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45976.861455092592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45976.861455092592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45976.861455092592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45976.861455092592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45976.861455092592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45976.861455092592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45976.861455092592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45976.861455092592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45976.861455092592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45976.861455092592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45976.861455092592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45976.861455092592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45976.861455092592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45976.861455092592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45976.861455092592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45976.861455092592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45976.861455092592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45976.861455092592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45976.861455092592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45976.861455092592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45976.861455092592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45976.861455092592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45976.861455092592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45976.861455092592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45976.861455092592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45976.861455092592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45976.861455092592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45976.861455092592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45976.861455092592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45976.861455092592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45976.861455092592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45976.861455092592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45976.861455092592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45976.861455092592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45976.861455092592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45976.861455092592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45976.861455092592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45976.861455092592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45976.861455092592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45976.861455092592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45976.861455092592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45976.861455092592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45976.861455092592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45976.861455092592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45976.861455092592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45976.861455092592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45976.861455092592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45976.861455092592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45976.861455092592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45976.861455092592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45976.861455092592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45976.861455092592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45976.861455092592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45976.861455092592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45976.861455092592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45976.861455092592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45976.861455092592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45976.861455092592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45976.861455092592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45976.861455092592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45976.861455092592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45976.861455092592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45976.861455092592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45976.861455092592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45976.861455092592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45976.861455092592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45976.861455092592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45976.861455092592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45976.861455092592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45976.861455092592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45976.861455092592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45976.861455092592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45976.861455092592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45976.861455092592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45976.861455092592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45976.861455092592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45976.861455092592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45976.861455092592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45976.861455092592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45976.861455092592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45976.861455092592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45976.861455092592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45976.861455092592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45976.861455092592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45976.861455092592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45976.861455092592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45976.861455092592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45976.861455092592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45976.861455092592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45976.861455092592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45976.861455092592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45976.861455092592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45976.861455092592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45976.861455092592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45976.861455092592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45976.861455092592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45976.861455092592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45976.861455092592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45976.861455092592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45976.861455092592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45976.861455092592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45976.861455092592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45976.861455092592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45976.861455092592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45976.861455092592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45976.861455092592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45976.861455092592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45976.861455092592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45976.861455092592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45976.861455092592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45976.861455092592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45976.861455092592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45976.861455092592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45976.861455092592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45976.861455092592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45976.861455092592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45976.861455092592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45976.861455092592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45976.861455092592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45976.861455092592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45976.861455092592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45976.861455092592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45976.861455092592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45976.861455092592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45976.861455092592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45976.861455092592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45976.861455092592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45976.861455092592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45976.861455092592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45976.861455092592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45976.861455092592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45976.861455092592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45976.861455092592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45976.861455092592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45976.861455092592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45976.861455092592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45976.861455092592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45976.861455092592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45976.861455092592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45976.861455092592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45976.861455092592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45976.861455092592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45976.861455092592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45976.861455092592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45976.861455092592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45976.861455092592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45976.861455092592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45976.861455092592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45976.861455092592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45976.861455092592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45976.861455092592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45976.861455092592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45976.861455092592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45976.861455092592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45976.861455092592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45976.861455092592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45976.861455092592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45976.861455092592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45976.861455092592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45976.861455092592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45976.861455092592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45976.861455092592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45976.861455092592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45976.861455092592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45976.861455092592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45976.861455092592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45976.861455092592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45976.861455092592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45976.861455092592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45976.861455092592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45976.861455092592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45976.861455092592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45976.861455092592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45976.861455092592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45976.861455092592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45976.861455092592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45976.861455092592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45976.861455092592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45976.861455092592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45976.861455092592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45976.861455092592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45976.861455092592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45976.861455092592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45976.861455092592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45976.861455092592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45976.861455092592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tabSelected="1"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273.38073749999603</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34317</v>
      </c>
      <c r="E3" s="95" t="s">
        <v>39021</v>
      </c>
      <c r="F3" s="96">
        <v>45976.589108796295</v>
      </c>
      <c r="G3" s="97">
        <f ca="1">IFERROR(NOW()-F3,"")</f>
        <v>0.272346296296746</v>
      </c>
      <c r="H3" s="96">
        <v>45976.583136574074</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36293</v>
      </c>
      <c r="E4" s="95" t="s">
        <v>39021</v>
      </c>
      <c r="F4" s="96">
        <v>45976.786273148151</v>
      </c>
      <c r="G4" s="97">
        <f ca="1">IFERROR(NOW()-F4,"")</f>
        <v>7.5181944441283122E-2</v>
      </c>
      <c r="H4" s="96">
        <v>45976.780682870369</v>
      </c>
      <c r="I4" s="135" t="str">
        <f>IFERROR(VLOOKUP(D4,DB!A:F,6,0),"")</f>
        <v>Generator-SG</v>
      </c>
      <c r="J4" s="135" t="str">
        <f>IFERROR(VLOOKUP(D4,DB!A:G,7,0),"")</f>
        <v>No BB Shifted</v>
      </c>
      <c r="K4" s="98" t="s">
        <v>39115</v>
      </c>
      <c r="L4" s="92" t="str">
        <f>IFERROR(VLOOKUP(D4,DB!A:I,9,0),"")</f>
        <v>Latis</v>
      </c>
    </row>
    <row r="5" spans="1:16" ht="15" customHeight="1">
      <c r="A5" s="135"/>
      <c r="B5" s="135" t="str">
        <f>IFERROR(VLOOKUP(D5,DB!A:K,11,0),"")</f>
        <v/>
      </c>
      <c r="C5" s="94"/>
      <c r="D5" s="92"/>
      <c r="E5" s="95"/>
      <c r="F5" s="96"/>
      <c r="G5" s="97">
        <f ca="1">IFERROR(NOW()-F5,"")</f>
        <v>45976.861455092592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45976.861455092592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45976.861455092592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45976.861455092592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45976.861455092592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45976.861455092592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45976.861455092592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45976.861455092592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45976.861455092592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45976.861455092592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45976.861455092592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45976.861455092592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45976.861455092592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45976.861455092592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45976.861455092592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45976.861455092592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45976.861455092592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45976.861455092592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45976.861455092592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45976.861455092592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45976.861455092592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45976.861455092592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45976.861455092592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45976.861455092592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45976.861455092592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45976.861455092592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45976.861455092592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45976.861455092592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45976.861455092592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45976.861455092592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45976.861455092592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45976.861455092592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45976.861455092592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45976.861455092592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45976.861455092592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45976.861455092592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45976.861455092592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45976.861455092592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45976.861455092592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45976.861455092592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45976.861455092592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45976.861455092592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45976.861455092592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45976.861455092592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45976.861455092592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45976.861455092592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45976.861455092592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45976.861455092592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45976.861455092592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45976.861455092592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45976.861455092592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45976.861455092592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45976.861455092592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45976.861455092592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45976.861455092592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45976.861455092592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45976.861455092592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45976.861455092592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45976.861455092592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45976.861455092592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45976.861455092592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45976.861455092592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45976.861455092592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45976.861455092592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45976.861455092592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45976.861455092592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45976.861455092592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45976.861455092592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45976.861455092592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45976.861455092592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45976.861455092592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45976.861455092592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45976.861455092592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45976.861455092592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45976.861455092592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45976.861455092592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45976.861455092592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45976.861455092592</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3"/>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85.029394907403912</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50.672577777775587</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 ca="1" si="1">IFERROR(NOW()-F4,"")</f>
        <v>28.200343981479818</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38409</v>
      </c>
      <c r="E6" s="124" t="s">
        <v>39021</v>
      </c>
      <c r="F6" s="124"/>
      <c r="G6" s="126">
        <f t="shared" ref="G6:G36" ca="1" si="2">IFERROR(NOW()-F6,"")</f>
        <v>45976.861455092592</v>
      </c>
      <c r="H6" s="125">
        <v>45976.36105324074</v>
      </c>
      <c r="I6" s="124" t="str">
        <f>IFERROR(VLOOKUP(D6,DB!A:F,6,0),"")</f>
        <v>SCECO</v>
      </c>
      <c r="J6" s="124" t="str">
        <f>IFERROR(VLOOKUP(D6,DB!A:G,7,0),"")</f>
        <v>Good</v>
      </c>
      <c r="K6" s="124" t="s">
        <v>39125</v>
      </c>
      <c r="L6" s="124" t="str">
        <f>IFERROR(VLOOKUP(D6,DB!A:I,9,0),"")</f>
        <v>Latis</v>
      </c>
    </row>
    <row r="7" spans="1:13" ht="30.75">
      <c r="A7" s="124" t="s">
        <v>39124</v>
      </c>
      <c r="B7" s="124" t="str">
        <f>IFERROR(VLOOKUP(D7,DB!A:K,11,0),"")</f>
        <v>R5</v>
      </c>
      <c r="C7" s="124">
        <v>2</v>
      </c>
      <c r="D7" s="124" t="s">
        <v>38268</v>
      </c>
      <c r="E7" s="124" t="s">
        <v>39021</v>
      </c>
      <c r="F7" s="124"/>
      <c r="G7" s="126">
        <f t="shared" ca="1" si="2"/>
        <v>45976.861455092592</v>
      </c>
      <c r="H7" s="158">
        <v>45976.54896990741</v>
      </c>
      <c r="I7" s="124" t="str">
        <f>IFERROR(VLOOKUP(D7,DB!A:F,6,0),"")</f>
        <v>SCECO</v>
      </c>
      <c r="J7" s="124" t="str">
        <f>IFERROR(VLOOKUP(D7,DB!A:G,7,0),"")</f>
        <v>Good</v>
      </c>
      <c r="K7" s="124" t="s">
        <v>39126</v>
      </c>
      <c r="L7" s="124" t="str">
        <f>IFERROR(VLOOKUP(D7,DB!A:I,9,0),"")</f>
        <v>Latis</v>
      </c>
    </row>
    <row r="8" spans="1:13">
      <c r="A8" s="124"/>
      <c r="B8" s="124" t="str">
        <f>IFERROR(VLOOKUP(D8,DB!A:K,11,0),"")</f>
        <v/>
      </c>
      <c r="C8" s="124"/>
      <c r="D8" s="124"/>
      <c r="E8" s="124"/>
      <c r="F8" s="124"/>
      <c r="G8" s="126">
        <f t="shared" ca="1" si="2"/>
        <v>45976.861455092592</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45976.861455092592</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45976.861455092592</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45976.861455092592</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45976.861455092592</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45976.861455092592</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45976.861455092592</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45976.861455092592</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45976.861455092592</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45976.861455092592</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45976.861455092592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45976.861455092592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45976.861455092592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45976.861455092592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45976.861455092592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45976.861455092592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45976.861455092592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45976.861455092592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45976.861455092592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45976.861455092592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45976.861455092592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45976.861455092592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45976.861455092592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45976.861455092592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45976.861455092592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45976.861455092592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45976.861455092592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45976.861455092592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45976.861455092592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ref="G37:G100" ca="1" si="3">IFERROR(NOW()-F37,"")</f>
        <v>45976.861455092592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45976.861455092592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45976.861455092592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45976.861455092592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45976.861455092592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45976.861455092592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45976.861455092592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45976.861455092592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45976.861455092592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45976.861455092592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45976.861455092592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45976.861455092592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45976.861455092592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45976.861455092592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45976.861455092592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45976.861455092592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45976.861455092592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45976.861455092592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45976.861455092592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45976.861455092592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45976.861455092592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45976.861455092592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45976.861455092592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45976.861455092592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45976.861455092592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45976.861455092592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45976.861455092592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45976.861455092592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45976.861455092592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45976.861455092592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45976.861455092592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45976.861455092592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45976.861455092592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45976.861455092592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45976.861455092592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45976.861455092592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45976.861455092592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45976.861455092592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45976.861455092592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45976.861455092592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45976.861455092592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45976.861455092592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45976.861455092592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45976.861455092592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45976.861455092592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45976.861455092592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45976.861455092592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45976.861455092592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45976.861455092592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45976.861455092592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45976.861455092592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45976.861455092592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45976.861455092592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45976.861455092592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45976.861455092592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45976.861455092592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45976.861455092592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45976.861455092592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45976.861455092592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45976.861455092592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45976.861455092592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45976.861455092592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45976.861455092592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45976.861455092592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ref="G101:G164" ca="1" si="4">IFERROR(NOW()-F101,"")</f>
        <v>45976.861455092592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45976.861455092592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45976.861455092592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45976.861455092592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45976.861455092592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45976.861455092592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45976.861455092592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45976.861455092592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45976.861455092592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45976.861455092592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45976.861455092592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45976.861455092592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45976.861455092592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45976.861455092592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45976.861455092592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45976.861455092592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45976.861455092592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45976.861455092592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45976.861455092592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45976.861455092592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45976.861455092592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45976.861455092592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45976.861455092592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45976.861455092592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45976.861455092592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45976.861455092592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45976.861455092592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45976.861455092592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45976.861455092592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45976.861455092592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45976.861455092592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45976.861455092592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45976.861455092592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45976.861455092592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45976.861455092592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45976.861455092592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45976.861455092592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45976.861455092592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45976.861455092592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45976.861455092592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45976.861455092592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45976.861455092592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45976.861455092592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45976.861455092592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45976.861455092592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45976.861455092592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45976.861455092592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45976.861455092592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45976.861455092592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45976.861455092592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45976.861455092592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45976.861455092592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45976.861455092592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45976.861455092592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45976.861455092592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45976.861455092592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45976.861455092592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45976.861455092592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45976.861455092592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45976.861455092592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45976.861455092592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45976.861455092592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45976.861455092592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45976.861455092592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ref="G165:G228" ca="1" si="5">IFERROR(NOW()-F165,"")</f>
        <v>45976.861455092592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45976.861455092592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45976.861455092592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45976.861455092592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45976.861455092592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45976.861455092592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45976.861455092592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45976.861455092592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45976.861455092592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45976.861455092592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45976.861455092592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45976.861455092592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45976.861455092592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45976.861455092592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45976.861455092592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45976.861455092592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45976.861455092592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45976.861455092592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45976.861455092592</v>
      </c>
      <c r="H183" s="124"/>
      <c r="I183" s="124" t="str">
        <f>IFERROR(VLOOKUP(D183,DB!A:F,6,0),"")</f>
        <v/>
      </c>
      <c r="J183" s="124" t="str">
        <f>IFERROR(VLOOKUP(D183,DB!A:G,7,0),"")</f>
        <v/>
      </c>
      <c r="K183" s="124"/>
      <c r="L183" s="124" t="str">
        <f>IFERROR(VLOOKUP(D183,DB!A:I,9,0),"")</f>
        <v/>
      </c>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sheetData>
  <dataValidations count="2">
    <dataValidation allowBlank="1" showInputMessage="1" showErrorMessage="1" sqref="E1" xr:uid="{920C6338-E771-4DAE-8C89-92A9093EA4DE}"/>
    <dataValidation type="list" allowBlank="1" showInputMessage="1" showErrorMessage="1" sqref="E2:E1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45976.861455092592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45976.861455092592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45976.861455092592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45976.861455092592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45976.861455092592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45976.861455092592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45976.861455092592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45976.861455092592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45976.861455092592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45976.861455092592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45976.861455092592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45976.861455092592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45976.861455092592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45976.861455092592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45976.861455092592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45976.861455092592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45976.861455092592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45976.861455092592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45976.861455092592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45976.861455092592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45976.861455092592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45976.861455092592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45976.861455092592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45976.861455092592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45976.861455092592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45976.861455092592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45976.861455092592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45976.861455092592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45976.861455092592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45976.861455092592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45976.861455092592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45976.861455092592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45976.861455092592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45976.861455092592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45976.861455092592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45976.861455092592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45976.861455092592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45976.861455092592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45976.861455092592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45976.861455092592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45976.861455092592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45976.861455092592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45976.861455092592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45976.861455092592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45976.861455092592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45976.861455092592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45976.861455092592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45976.861455092592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45976.861455092592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45976.861455092592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45976.861455092592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45976.861455092592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45976.861455092592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45976.861455092592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45976.861455092592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45976.861455092592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45976.861455092592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45976.861455092592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45976.861455092592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45976.861455092592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45976.861455092592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45976.861455092592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45976.861455092592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45976.861455092592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45976.861455092592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45976.861455092592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45976.861455092592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45976.861455092592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45976.861455092592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45976.861455092592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45976.861455092592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45976.861455092592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45976.861455092592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45976.861455092592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45976.861455092592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45976.861455092592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45976.861455092592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45976.861455092592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45976.861455092592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45976.861455092592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45976.861455092592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45976.861455092592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45976.861455092592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45976.861455092592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45976.861455092592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45976.861455092592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45976.861455092592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45976.861455092592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45976.861455092592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45976.861455092592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45976.861455092592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45976.861455092592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45976.861455092592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45976.861455092592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45976.861455092592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45976.861455092592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45976.861455092592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45976.861455092592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45976.861455092592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45976.861455092592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45976.861455092592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45976.861455092592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45976.861455092592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45976.861455092592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45976.861455092592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45976.861455092592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45976.861455092592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45976.861455092592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45976.861455092592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45976.861455092592</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2025-11-15T17:41:59Z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