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33" documentId="120_S{2AC9BD13-BADA-5192-A53E-5A8FF88502F6}" xr6:coauthVersionLast="47" xr6:coauthVersionMax="47" xr10:uidLastSave="{CCB22EF9-FBFC-4780-A461-4468138F971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<sst xmlns="http://schemas.openxmlformats.org/spreadsheetml/2006/main" count="180325" uniqueCount="39146">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</sst>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322.69124606481637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2.3977546297828667E-2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2.3977546297828667E-2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45985.639671990742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45985.639671990742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45985.639671990742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45985.639671990742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45985.639671990742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45985.639671990742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45985.639671990742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45985.639671990742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45985.639671990742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45985.639671990742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45985.639671990742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45985.639671990742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45985.639671990742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45985.639671990742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45985.639671990742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45985.639671990742</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45985.639671990742</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160.63983402778103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1.2522530092610396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45985.639671990742</v>
      </c>
      <c r="H5" s="151"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39115</v>
      </c>
      <c r="B6" s="18" t="str">
        <f>IFERROR(VLOOKUP(D6,DB!A:K,11,0),"")</f>
        <v>R2</v>
      </c>
      <c r="C6" s="18">
        <v>4</v>
      </c>
      <c r="D6" s="18" t="s">
        <v>39116</v>
      </c>
      <c r="E6" s="102" t="s">
        <v>39104</v>
      </c>
      <c r="F6" s="151">
        <v>45985.541909722226</v>
      </c>
      <c r="G6" s="104">
        <f ca="1">IFERROR(NOW()-F6,"-")</f>
        <v>9.776226851681713E-2</v>
      </c>
      <c r="H6" s="151" t="s">
        <v>39113</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39117</v>
      </c>
      <c r="B7" s="18" t="str">
        <f>IFERROR(VLOOKUP(D7,DB!A:K,11,0),"")</f>
        <v>R2</v>
      </c>
      <c r="C7" s="18">
        <v>1</v>
      </c>
      <c r="D7" s="18" t="s">
        <v>39118</v>
      </c>
      <c r="E7" s="102" t="s">
        <v>39104</v>
      </c>
      <c r="F7" s="103">
        <v>45985.586238425924</v>
      </c>
      <c r="G7" s="104">
        <f ca="1">IFERROR(NOW()-F7,"-")</f>
        <v>5.3433564818988089E-2</v>
      </c>
      <c r="H7" s="151"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45985.639671990742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45985.639671990742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45985.639671990742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45985.639671990742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R2</v>
      </c>
      <c r="C12" s="18"/>
      <c r="D12" s="18" t="s">
        <v>23716</v>
      </c>
      <c r="E12" s="102"/>
      <c r="F12" s="103"/>
      <c r="G12" s="104">
        <f ca="1">IFERROR(NOW()-F12,"-")</f>
        <v>45985.639671990742</v>
      </c>
      <c r="H12" s="103"/>
      <c r="I12" s="18" t="str">
        <f>IFERROR(VLOOKUP(D12,DB!A:F,6,0),"")</f>
        <v>SCECO</v>
      </c>
      <c r="J12" s="18" t="str">
        <f>IFERROR(VLOOKUP(D12,DB!A:G,7,0),"")</f>
        <v>Weak+No BB Design</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45985.639671990742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45985.639671990742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45985.639671990742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45985.639671990742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45985.639671990742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45985.639671990742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45985.639671990742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45985.639671990742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45985.639671990742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45985.639671990742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45985.639671990742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45985.639671990742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45985.639671990742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45985.639671990742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45985.639671990742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45985.639671990742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45985.639671990742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45985.639671990742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45985.639671990742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45985.639671990742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45985.639671990742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45985.639671990742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45985.639671990742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45985.639671990742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45985.639671990742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45985.639671990742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45985.639671990742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45985.639671990742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45985.639671990742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45985.639671990742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45985.639671990742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45985.639671990742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45985.639671990742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45985.639671990742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45985.639671990742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45985.639671990742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45985.639671990742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45985.639671990742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45985.639671990742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45985.639671990742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45985.639671990742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45985.639671990742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45985.639671990742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45985.639671990742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45985.639671990742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45985.639671990742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45985.639671990742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45985.639671990742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45985.639671990742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45985.639671990742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45985.639671990742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45985.639671990742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45985.639671990742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45985.639671990742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45985.639671990742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45985.639671990742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45985.639671990742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45985.639671990742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45985.639671990742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45985.639671990742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45985.639671990742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45985.639671990742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45985.639671990742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45985.639671990742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45985.639671990742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45985.639671990742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45985.639671990742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45985.639671990742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45985.639671990742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45985.639671990742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45985.639671990742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45985.639671990742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45985.639671990742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45985.639671990742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45985.639671990742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45985.639671990742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45985.639671990742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45985.639671990742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45985.639671990742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45985.639671990742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45985.639671990742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45985.639671990742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45985.639671990742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45985.639671990742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45985.639671990742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45985.639671990742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45985.639671990742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45985.639671990742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45985.639671990742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45985.639671990742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45985.639671990742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45985.639671990742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45985.639671990742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45985.639671990742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45985.639671990742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45985.639671990742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45985.639671990742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45985.639671990742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45985.639671990742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45985.639671990742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45985.639671990742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45985.639671990742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45985.639671990742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45985.639671990742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45985.639671990742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45985.639671990742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45985.639671990742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45985.639671990742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45985.639671990742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45985.639671990742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45985.639671990742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45985.639671990742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45985.639671990742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45985.639671990742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45985.639671990742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45985.639671990742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45985.639671990742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45985.639671990742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45985.639671990742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45985.639671990742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45985.639671990742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45985.639671990742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45985.639671990742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45985.639671990742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45985.639671990742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45985.639671990742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45985.639671990742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45985.639671990742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45985.639671990742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45985.639671990742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45985.639671990742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45985.639671990742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45985.639671990742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45985.639671990742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45985.639671990742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45985.639671990742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45985.639671990742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45985.639671990742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45985.639671990742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45985.639671990742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45985.639671990742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45985.639671990742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45985.639671990742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45985.639671990742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45985.639671990742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45985.639671990742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45985.639671990742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45985.639671990742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45985.639671990742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45985.639671990742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45985.639671990742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45985.639671990742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45985.639671990742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45985.639671990742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45985.639671990742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45985.639671990742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45985.639671990742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45985.639671990742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45985.639671990742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45985.639671990742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45985.639671990742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45985.639671990742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45985.639671990742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45985.639671990742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45985.639671990742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45985.639671990742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45985.639671990742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45985.639671990742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45985.639671990742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45985.639671990742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45985.639671990742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45985.639671990742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45985.639671990742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45985.639671990742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45985.639671990742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45985.639671990742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45985.639671990742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45985.639671990742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45985.639671990742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45985.639671990742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45985.639671990742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45985.639671990742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45985.639671990742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45985.639671990742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45985.639671990742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45985.639671990742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45985.639671990742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45985.639671990742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45985.639671990742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45985.639671990742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45985.639671990742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45985.639671990742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45985.639671990742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45985.639671990742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45985.639671990742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45985.639671990742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45985.639671990742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45985.639671990742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45985.639671990742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45985.639671990742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45985.639671990742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45985.639671990742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45985.639671990742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45985.639671990742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45985.639671990742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45985.639671990742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45985.639671990742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45985.639671990742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45985.639671990742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45985.639671990742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45985.639671990742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45985.639671990742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45985.639671990742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45985.639671990742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45985.639671990742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45985.639671990742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45985.639671990742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45985.639671990742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45985.639671990742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45985.639671990742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45985.639671990742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45985.639671990742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45985.639671990742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45985.639671990742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45985.639671990742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45985.639671990742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45985.639671990742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45985.639671990742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45985.639671990742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45985.639671990742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45985.639671990742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45985.639671990742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45985.639671990742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45985.639671990742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45985.639671990742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45985.639671990742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45985.639671990742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45985.639671990742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45985.639671990742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45985.639671990742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45985.639671990742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45985.639671990742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45985.639671990742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45985.639671990742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45985.639671990742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45985.639671990742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45985.639671990742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45985.639671990742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45985.639671990742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45985.639671990742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45985.639671990742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45985.639671990742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45985.639671990742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45985.639671990742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45985.639671990742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45985.639671990742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45985.639671990742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45985.639671990742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45985.639671990742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45985.639671990742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45985.639671990742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45985.639671990742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45985.639671990742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45985.639671990742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45985.639671990742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45985.639671990742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45985.639671990742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45985.639671990742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45985.639671990742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45985.639671990742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45985.639671990742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45985.639671990742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45985.639671990742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45985.639671990742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45985.639671990742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45985.639671990742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45985.639671990742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45985.639671990742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45985.639671990742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45985.639671990742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45985.639671990742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45985.639671990742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45985.639671990742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45985.639671990742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45985.639671990742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45985.639671990742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45985.639671990742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45985.639671990742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45985.639671990742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45985.639671990742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45985.639671990742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45985.639671990742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45985.639671990742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45985.639671990742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45985.639671990742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45985.639671990742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45985.639671990742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45985.639671990742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45985.639671990742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45985.639671990742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45985.639671990742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45985.639671990742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45985.639671990742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45985.639671990742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45985.639671990742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45985.639671990742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45985.639671990742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45985.639671990742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45985.639671990742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45985.639671990742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45985.639671990742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45985.639671990742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45985.639671990742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45985.639671990742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45985.639671990742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45985.639671990742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45985.639671990742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45985.639671990742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45985.639671990742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45985.639671990742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45985.639671990742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45985.639671990742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45985.639671990742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45985.639671990742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45985.639671990742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45985.639671990742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45985.639671990742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45985.639671990742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45985.639671990742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45985.639671990742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45985.639671990742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45985.639671990742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45985.639671990742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45985.639671990742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45985.639671990742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45985.639671990742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45985.639671990742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45985.639671990742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45985.639671990742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45985.639671990742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45985.639671990742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45985.639671990742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45985.639671990742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45985.639671990742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45985.639671990742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45985.639671990742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45985.639671990742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45985.639671990742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45985.639671990742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45985.639671990742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45985.639671990742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45985.639671990742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45985.639671990742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45985.639671990742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45985.639671990742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45985.639671990742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45985.639671990742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45985.639671990742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45985.639671990742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45985.639671990742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45985.639671990742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45985.639671990742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45985.639671990742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45985.639671990742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45985.639671990742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45985.639671990742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45985.639671990742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45985.639671990742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45985.639671990742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45985.639671990742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45985.639671990742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45985.639671990742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45985.639671990742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45985.639671990742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45985.639671990742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45985.639671990742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45985.639671990742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45985.639671990742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45985.639671990742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45985.639671990742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45985.639671990742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45985.639671990742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45985.639671990742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45985.639671990742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45985.639671990742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45985.639671990742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45985.639671990742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45985.639671990742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45985.639671990742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45985.639671990742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45985.639671990742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45985.639671990742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45985.639671990742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45985.639671990742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45985.639671990742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45985.639671990742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45985.639671990742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45985.639671990742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45985.639671990742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45985.639671990742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45985.639671990742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45985.639671990742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45985.639671990742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45985.639671990742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45985.639671990742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45985.639671990742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45985.639671990742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45985.639671990742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45985.639671990742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45985.639671990742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45985.639671990742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45985.639671990742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45985.639671990742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45985.639671990742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45985.639671990742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45985.639671990742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45985.639671990742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45985.639671990742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45985.639671990742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45985.639671990742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45985.639671990742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45985.639671990742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45985.639671990742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45985.639671990742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45985.639671990742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45985.639671990742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45985.639671990742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45985.639671990742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45985.639671990742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45985.639671990742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45985.639671990742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45985.639671990742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45985.639671990742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45985.639671990742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45985.639671990742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45985.639671990742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45985.639671990742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45985.639671990742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45985.639671990742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45985.639671990742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45985.639671990742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45985.639671990742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45985.639671990742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45985.639671990742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45985.639671990742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45985.639671990742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45985.639671990742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45985.639671990742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45985.639671990742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45985.639671990742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45985.639671990742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45985.639671990742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45985.639671990742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45985.639671990742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45985.639671990742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45985.639671990742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45985.639671990742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45985.639671990742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45985.639671990742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45985.639671990742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45985.639671990742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45985.639671990742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45985.639671990742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45985.639671990742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45985.639671990742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45985.639671990742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45985.639671990742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45985.639671990742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45985.639671990742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45985.639671990742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45985.639671990742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45985.639671990742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45985.639671990742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45985.639671990742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45985.639671990742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45985.639671990742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45985.639671990742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45985.639671990742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45985.639671990742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45985.639671990742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45985.639671990742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45985.639671990742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45985.639671990742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45985.639671990742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45985.639671990742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45985.639671990742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45985.639671990742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45985.639671990742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45985.639671990742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45985.639671990742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45985.639671990742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45985.639671990742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45985.639671990742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45985.639671990742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45985.639671990742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45985.639671990742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45985.639671990742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45985.639671990742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45985.639671990742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45985.639671990742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45985.639671990742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45985.639671990742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45985.639671990742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45985.639671990742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45985.639671990742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45985.639671990742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45985.639671990742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45985.639671990742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45985.639671990742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45985.639671990742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45985.639671990742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45985.639671990742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45985.639671990742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45985.639671990742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45985.639671990742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45985.639671990742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45985.639671990742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45985.639671990742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45985.639671990742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45985.639671990742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45985.639671990742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45985.639671990742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45985.639671990742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45985.639671990742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45985.639671990742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45985.639671990742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45985.639671990742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45985.639671990742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45985.639671990742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45985.639671990742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45985.639671990742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45985.639671990742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45985.639671990742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45985.639671990742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45985.639671990742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45985.639671990742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45985.639671990742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45985.639671990742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45985.639671990742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45985.639671990742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45985.639671990742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45985.639671990742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45985.639671990742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45985.639671990742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45985.639671990742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45985.639671990742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45985.639671990742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45985.639671990742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45985.639671990742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45985.639671990742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45985.639671990742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45985.639671990742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45985.639671990742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45985.639671990742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45985.639671990742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45985.639671990742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45985.639671990742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45985.639671990742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45985.639671990742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45985.639671990742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45985.639671990742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45985.639671990742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45985.639671990742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45985.639671990742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45985.639671990742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45985.639671990742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45985.639671990742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45985.639671990742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45985.639671990742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45985.639671990742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45985.639671990742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45985.639671990742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45985.639671990742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45985.639671990742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45985.639671990742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45985.639671990742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45985.639671990742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45985.639671990742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45985.639671990742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45985.639671990742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45985.639671990742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45985.639671990742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45985.639671990742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45985.639671990742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45985.639671990742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45985.639671990742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45985.639671990742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45985.639671990742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45985.639671990742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45985.639671990742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45985.639671990742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45985.639671990742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45985.639671990742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45985.639671990742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45985.639671990742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45985.639671990742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45985.639671990742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45985.639671990742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45985.639671990742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45985.639671990742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45985.639671990742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45985.639671990742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45985.639671990742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45985.639671990742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45985.639671990742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45985.639671990742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45985.639671990742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45985.639671990742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45985.639671990742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45985.639671990742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45985.639671990742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45985.639671990742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45985.639671990742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45985.639671990742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45985.639671990742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45985.639671990742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45985.639671990742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45985.639671990742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45985.639671990742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45985.639671990742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45985.639671990742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45985.639671990742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45985.639671990742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45985.639671990742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45985.639671990742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45985.639671990742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45985.639671990742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45985.639671990742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45985.639671990742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45985.639671990742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45985.639671990742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45985.639671990742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45985.639671990742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45985.639671990742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45985.639671990742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45985.639671990742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45985.639671990742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45985.639671990742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45985.639671990742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45985.639671990742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45985.639671990742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45985.639671990742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45985.639671990742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45985.639671990742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45985.639671990742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45985.639671990742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45985.639671990742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45985.639671990742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45985.639671990742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45985.639671990742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45985.639671990742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45985.639671990742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45985.639671990742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45985.639671990742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45985.639671990742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45985.639671990742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45985.639671990742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45985.639671990742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45985.639671990742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45985.639671990742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45985.639671990742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45985.639671990742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45985.639671990742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45985.639671990742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45985.639671990742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45985.639671990742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45985.639671990742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45985.639671990742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45985.639671990742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45985.639671990742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45985.639671990742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45985.639671990742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45985.639671990742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45985.639671990742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45985.639671990742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45985.639671990742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45985.639671990742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45985.639671990742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45985.639671990742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45985.639671990742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45985.639671990742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45985.639671990742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45985.639671990742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45985.639671990742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45985.639671990742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45985.639671990742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45985.639671990742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45985.639671990742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45985.639671990742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45985.639671990742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45985.639671990742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45985.639671990742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45985.639671990742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45985.639671990742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45985.639671990742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45985.639671990742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45985.639671990742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45985.639671990742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45985.639671990742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45985.639671990742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45985.639671990742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45985.639671990742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45985.639671990742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45985.639671990742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45985.639671990742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45985.639671990742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45985.639671990742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45985.639671990742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45985.639671990742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45985.639671990742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45985.639671990742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45985.639671990742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45985.639671990742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45985.639671990742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45985.639671990742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45985.639671990742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45985.639671990742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45985.639671990742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45985.639671990742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45985.639671990742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45985.639671990742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45985.639671990742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45985.639671990742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45985.639671990742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45985.639671990742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45985.639671990742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45985.639671990742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45985.639671990742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45985.639671990742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45985.639671990742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45985.639671990742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45985.639671990742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45985.639671990742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45985.639671990742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45985.639671990742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45985.639671990742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45985.639671990742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45985.639671990742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45985.639671990742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45985.639671990742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45985.639671990742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45985.639671990742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45985.639671990742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45985.639671990742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45985.639671990742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45985.639671990742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45985.639671990742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45985.639671990742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45985.639671990742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45985.639671990742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45985.639671990742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45985.639671990742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45985.639671990742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45985.639671990742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45985.639671990742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45985.639671990742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45985.639671990742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45985.639671990742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45985.639671990742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45985.639671990742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45985.639671990742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45985.639671990742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45985.639671990742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45985.639671990742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45985.639671990742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45985.639671990742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45985.639671990742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45985.639671990742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45985.639671990742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45985.639671990742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45985.639671990742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45985.639671990742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45985.639671990742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45985.639671990742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45985.639671990742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45985.639671990742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45985.639671990742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45985.639671990742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45985.639671990742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45985.639671990742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45985.639671990742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45985.639671990742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45985.639671990742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45985.639671990742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45985.639671990742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45985.639671990742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45985.639671990742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45985.639671990742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45985.639671990742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45985.639671990742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45985.639671990742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45985.639671990742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45985.639671990742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45985.639671990742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45985.639671990742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45985.639671990742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45985.639671990742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45985.639671990742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45985.639671990742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45985.639671990742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45985.639671990742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45985.639671990742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45985.639671990742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45985.639671990742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45985.639671990742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45985.639671990742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45985.639671990742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45985.639671990742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45985.639671990742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45985.639671990742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45985.639671990742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45985.639671990742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45985.639671990742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45985.639671990742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45985.639671990742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45985.639671990742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45985.639671990742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45985.639671990742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45985.639671990742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45985.639671990742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45985.639671990742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45985.639671990742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45985.639671990742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45985.639671990742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45985.639671990742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45985.639671990742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45985.639671990742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45985.639671990742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45985.639671990742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45985.639671990742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45985.639671990742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45985.639671990742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45985.639671990742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45985.639671990742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45985.639671990742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45985.639671990742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45985.639671990742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45985.639671990742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45985.639671990742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45985.639671990742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45985.639671990742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45985.639671990742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45985.639671990742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45985.639671990742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45985.639671990742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45985.639671990742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45985.639671990742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45985.639671990742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45985.639671990742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45985.639671990742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45985.639671990742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45985.639671990742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45985.639671990742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45985.639671990742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45985.639671990742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45985.639671990742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45985.639671990742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45985.639671990742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45985.639671990742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45985.639671990742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45985.639671990742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45985.639671990742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45985.639671990742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45985.639671990742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45985.639671990742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45985.639671990742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45985.639671990742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45985.639671990742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45985.639671990742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45985.639671990742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45985.639671990742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45985.639671990742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45985.639671990742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45985.639671990742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45985.639671990742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45985.639671990742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45985.639671990742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45985.639671990742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45985.639671990742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45985.639671990742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45985.639671990742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45985.639671990742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45985.639671990742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45985.639671990742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45985.639671990742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45985.639671990742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45985.639671990742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45985.639671990742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45985.639671990742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45985.639671990742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45985.639671990742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45985.639671990742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45985.639671990742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45985.639671990742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45985.639671990742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45985.639671990742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45985.639671990742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45985.639671990742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45985.639671990742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45985.639671990742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45985.639671990742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45985.639671990742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45985.639671990742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45985.639671990742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45985.639671990742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45985.639671990742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45985.639671990742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45985.639671990742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45985.639671990742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45985.639671990742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45985.639671990742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45985.639671990742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45985.639671990742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45985.639671990742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45985.639671990742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45985.639671990742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45985.639671990742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45985.639671990742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45985.639671990742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45985.639671990742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45985.639671990742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45985.639671990742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45985.639671990742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45985.639671990742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45985.639671990742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45985.639671990742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45985.639671990742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45985.639671990742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45985.639671990742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45985.639671990742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45985.639671990742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45985.639671990742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45985.639671990742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45985.639671990742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45985.639671990742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45985.639671990742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45985.639671990742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45985.639671990742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45985.639671990742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45985.639671990742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45985.639671990742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45985.639671990742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45985.639671990742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45985.639671990742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45985.639671990742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45985.639671990742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45985.639671990742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45985.639671990742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45985.639671990742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45985.639671990742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45985.639671990742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45985.639671990742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45985.639671990742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45985.639671990742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45985.639671990742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45985.639671990742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45985.639671990742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45985.639671990742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45985.639671990742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45985.639671990742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45985.639671990742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45985.639671990742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45985.639671990742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45985.639671990742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45985.639671990742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45985.639671990742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45985.639671990742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45985.639671990742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45985.639671990742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45985.639671990742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45985.639671990742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45985.639671990742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45985.639671990742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45985.639671990742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45985.639671990742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45985.639671990742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45985.639671990742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45985.639671990742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45985.639671990742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45985.639671990742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45985.639671990742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45985.639671990742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45985.639671990742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45985.639671990742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45985.639671990742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45985.639671990742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45985.639671990742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45985.639671990742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45985.639671990742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45985.639671990742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45985.639671990742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45985.639671990742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45985.639671990742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45985.639671990742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45985.639671990742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45985.639671990742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45985.639671990742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45985.639671990742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45985.639671990742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45985.639671990742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45985.639671990742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45985.639671990742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45985.639671990742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45985.639671990742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45985.639671990742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45985.639671990742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45985.639671990742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45985.639671990742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45985.639671990742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45985.639671990742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45985.639671990742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45985.639671990742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45985.639671990742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45985.639671990742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45985.639671990742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45985.639671990742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45985.639671990742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45985.639671990742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45985.639671990742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45985.639671990742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45985.639671990742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45985.639671990742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45985.639671990742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45985.639671990742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45985.639671990742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45985.639671990742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45985.639671990742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45985.639671990742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45985.639671990742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45985.639671990742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45985.639671990742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45985.639671990742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45985.639671990742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45985.639671990742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45985.639671990742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45985.639671990742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45985.639671990742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45985.639671990742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45985.639671990742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45985.639671990742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45985.639671990742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45985.639671990742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45985.639671990742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45985.639671990742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45985.639671990742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45985.639671990742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45985.639671990742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45985.639671990742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45985.639671990742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45985.639671990742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45985.639671990742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45985.639671990742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45985.639671990742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45985.639671990742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45985.639671990742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45985.639671990742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45985.639671990742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45985.639671990742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45985.639671990742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45985.639671990742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45985.639671990742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45985.639671990742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45985.639671990742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45985.639671990742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45985.639671990742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45985.639671990742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45985.639671990742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45985.639671990742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45985.639671990742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45985.639671990742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45985.639671990742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45985.639671990742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45985.639671990742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45985.639671990742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45985.639671990742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45985.639671990742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45985.639671990742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45985.639671990742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45985.639671990742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45985.639671990742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45985.639671990742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45985.639671990742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45985.639671990742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45985.639671990742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45985.639671990742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45985.639671990742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45985.639671990742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282.15895439814631</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1.146558564818406</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45985.639671990742</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45985.639671990742</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7.2090972222213168E-2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4.5759953703964129E-2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5.6060879629512783E-2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45985.639671990742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45985.639671990742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45985.639671990742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45985.639671990742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45985.639671990742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45985.639671990742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45985.639671990742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45985.639671990742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45985.639671990742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45985.639671990742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45985.639671990742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45985.639671990742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45985.639671990742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45985.639671990742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45985.639671990742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45985.639671990742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45985.639671990742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45985.639671990742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45985.639671990742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45985.639671990742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45985.639671990742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45985.639671990742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45985.639671990742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45985.639671990742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45985.639671990742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45985.639671990742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45985.639671990742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45985.639671990742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45985.639671990742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45985.639671990742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45985.639671990742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45985.639671990742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45985.639671990742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45985.639671990742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45985.639671990742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45985.639671990742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45985.639671990742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45985.639671990742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45985.639671990742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45985.639671990742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45985.639671990742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45985.639671990742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45985.639671990742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45985.639671990742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45985.639671990742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45985.639671990742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45985.639671990742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45985.639671990742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45985.639671990742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45985.639671990742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45985.639671990742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45985.639671990742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45985.639671990742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45985.639671990742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45985.639671990742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45985.639671990742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45985.639671990742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45985.639671990742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45985.639671990742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45985.639671990742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45985.639671990742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45985.639671990742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45985.639671990742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45985.639671990742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45985.639671990742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45985.639671990742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45985.639671990742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45985.639671990742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45985.639671990742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45985.639671990742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45985.639671990742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45985.639671990742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45985.639671990742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45985.639671990742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45985.639671990742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45985.639671990742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45985.639671990742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45985.639671990742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45985.639671990742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45985.639671990742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45985.639671990742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45985.639671990742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45985.639671990742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45985.639671990742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45985.639671990742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45985.639671990742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45985.639671990742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45985.639671990742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45985.639671990742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45985.639671990742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45985.639671990742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45985.639671990742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45985.639671990742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45985.639671990742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45985.639671990742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45985.639671990742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45985.639671990742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45985.639671990742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45985.639671990742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45985.639671990742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45985.639671990742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45985.639671990742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45985.639671990742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45985.639671990742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45985.639671990742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45985.639671990742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45985.639671990742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45985.639671990742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45985.639671990742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45985.639671990742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45985.639671990742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45985.639671990742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45985.639671990742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45985.639671990742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45985.639671990742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45985.639671990742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45985.639671990742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45985.639671990742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45985.639671990742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45985.639671990742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45985.639671990742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45985.639671990742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45985.639671990742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45985.639671990742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45985.639671990742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45985.639671990742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45985.639671990742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45985.639671990742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45985.639671990742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45985.639671990742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45985.639671990742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45985.639671990742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45985.639671990742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45985.639671990742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45985.639671990742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45985.639671990742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45985.639671990742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45985.639671990742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45985.639671990742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45985.639671990742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45985.639671990742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45985.639671990742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45985.639671990742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45985.639671990742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45985.639671990742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45985.639671990742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45985.639671990742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45985.639671990742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45985.639671990742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45985.639671990742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45985.639671990742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45985.639671990742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45985.639671990742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45985.639671990742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45985.639671990742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45985.639671990742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45985.639671990742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45985.639671990742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45985.639671990742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45985.639671990742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45985.639671990742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45985.639671990742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45985.639671990742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45985.639671990742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45985.639671990742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45985.639671990742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45985.639671990742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45985.639671990742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45985.639671990742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45985.639671990742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45985.639671990742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45985.639671990742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45985.639671990742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45985.639671990742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45985.639671990742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45985.639671990742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45985.639671990742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45985.639671990742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45985.639671990742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45985.639671990742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45985.639671990742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45985.639671990742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45985.639671990742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45985.639671990742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45985.639671990742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45985.639671990742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45985.639671990742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45985.639671990742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45985.639671990742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45985.639671990742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45985.639671990742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45985.639671990742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45985.639671990742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45985.639671990742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45985.639671990742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45985.639671990742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45985.639671990742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45985.639671990742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45985.639671990742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45985.639671990742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45985.639671990742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45985.639671990742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45985.639671990742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45985.639671990742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45985.639671990742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45985.639671990742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45985.639671990742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45985.639671990742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45985.639671990742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45985.639671990742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45985.639671990742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45985.639671990742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45985.639671990742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45985.639671990742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45985.639671990742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45985.639671990742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45985.639671990742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45985.639671990742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45985.639671990742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45985.639671990742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45985.639671990742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45985.639671990742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45985.639671990742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45985.639671990742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45985.639671990742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45985.639671990742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45985.639671990742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45985.639671990742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45985.639671990742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45985.639671990742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45985.639671990742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45985.639671990742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45985.639671990742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45985.639671990742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45985.639671990742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45985.639671990742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45985.639671990742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45985.639671990742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45985.639671990742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45985.639671990742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45985.639671990742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45985.639671990742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45985.639671990742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45985.639671990742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45985.639671990742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45985.639671990742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45985.639671990742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45985.639671990742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45985.639671990742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45985.639671990742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45985.639671990742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45985.639671990742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45985.639671990742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45985.639671990742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45985.639671990742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45985.639671990742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45985.639671990742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45985.639671990742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45985.639671990742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45985.639671990742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45985.639671990742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45985.639671990742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45985.639671990742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45985.639671990742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45985.639671990742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45985.639671990742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45985.639671990742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45985.639671990742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45985.639671990742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45985.639671990742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45985.639671990742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45985.639671990742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45985.639671990742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45985.639671990742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45985.639671990742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45985.639671990742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45985.639671990742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45985.639671990742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45985.639671990742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45985.639671990742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45985.639671990742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45985.639671990742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45985.639671990742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45985.639671990742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45985.639671990742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45985.639671990742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45985.639671990742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45985.639671990742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45985.639671990742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45985.639671990742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45985.639671990742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45985.639671990742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45985.639671990742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45985.639671990742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45985.639671990742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45985.639671990742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45985.639671990742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45985.639671990742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45985.639671990742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45985.639671990742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45985.639671990742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45985.639671990742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45985.639671990742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45985.639671990742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45985.639671990742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45985.639671990742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45985.639671990742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45985.639671990742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45985.639671990742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45985.639671990742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45985.639671990742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45985.639671990742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45985.639671990742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45985.639671990742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45985.639671990742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45985.639671990742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45985.639671990742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45985.639671990742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45985.639671990742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45985.639671990742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45985.639671990742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45985.639671990742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45985.639671990742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45985.639671990742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45985.639671990742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45985.639671990742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45985.639671990742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45985.639671990742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45985.639671990742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45985.639671990742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45985.639671990742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45985.639671990742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45985.639671990742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45985.639671990742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45985.639671990742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45985.639671990742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45985.639671990742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45985.639671990742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45985.639671990742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45985.639671990742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45985.639671990742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45985.639671990742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45985.639671990742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45985.639671990742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45985.639671990742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45985.639671990742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45985.639671990742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45985.639671990742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45985.639671990742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45985.639671990742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45985.639671990742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45985.639671990742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45985.639671990742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45985.639671990742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45985.639671990742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45985.639671990742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45985.639671990742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45985.639671990742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45985.639671990742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45985.639671990742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45985.639671990742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45985.639671990742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45985.639671990742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45985.639671990742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45985.639671990742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45985.639671990742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45985.639671990742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45985.639671990742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45985.639671990742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45985.639671990742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45985.639671990742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45985.639671990742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45985.639671990742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45985.639671990742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45985.639671990742</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93.807611805554188</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59.450794675925863</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36.978560879630095</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4.2663733796289307</v>
      </c>
      <c r="H5" s="122">
        <v>45981.360798611109</v>
      </c>
      <c r="I5" s="109" t="str">
        <f>IFERROR(VLOOKUP(D5,DB!A:F,6,0),"")</f>
        <v>SCECO</v>
      </c>
      <c r="J5" s="109" t="str">
        <f>IFERROR(VLOOKUP(D5,DB!A:G,7,0),"")</f>
        <v>Dead</v>
      </c>
      <c r="K5" s="109" t="s">
        <v>39139</v>
      </c>
      <c r="L5" s="109" t="str">
        <f>IFERROR(VLOOKUP(D5,DB!A:I,9,0),"")</f>
        <v>Latis</v>
      </c>
    </row>
    <row r="6" spans="1:13" ht="30.75">
      <c r="A6" s="109" t="s">
        <v>39140</v>
      </c>
      <c r="B6" s="109" t="str">
        <f>IFERROR(VLOOKUP(D6,DB!A:K,11,0),"")</f>
        <v>R5</v>
      </c>
      <c r="C6" s="109">
        <v>1</v>
      </c>
      <c r="D6" s="109" t="s">
        <v>38422</v>
      </c>
      <c r="E6" s="109" t="s">
        <v>39104</v>
      </c>
      <c r="F6" s="109"/>
      <c r="G6" s="111">
        <f ca="1">IFERROR(NOW()-F6,"")</f>
        <v>45985.639671990742</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6.2715972220757976E-2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1.8271527776960284E-2</v>
      </c>
      <c r="H8" s="122">
        <v>45985.615590277775</v>
      </c>
      <c r="I8" s="109" t="str">
        <f>IFERROR(VLOOKUP(D8,DB!A:F,6,0),"")</f>
        <v>Generator-SG</v>
      </c>
      <c r="J8" s="109" t="str">
        <f>IFERROR(VLOOKUP(D8,DB!A:G,7,0),"")</f>
        <v>Vandalized</v>
      </c>
      <c r="K8" s="109" t="s">
        <v>39145</v>
      </c>
      <c r="L8" s="109" t="str">
        <f>IFERROR(VLOOKUP(D8,DB!A:I,9,0),"")</f>
        <v>Latis</v>
      </c>
    </row>
    <row r="9" spans="1:13">
      <c r="A9" s="109"/>
      <c r="B9" s="109" t="str">
        <f>IFERROR(VLOOKUP(D9,DB!A:K,11,0),"")</f>
        <v/>
      </c>
      <c r="C9" s="109"/>
      <c r="D9" s="109"/>
      <c r="E9" s="109"/>
      <c r="F9" s="109"/>
      <c r="G9" s="111">
        <f ca="1">IFERROR(NOW()-F9,"")</f>
        <v>45985.639671990742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45985.639671990742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45985.639671990742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45985.639671990742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45985.639671990742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45985.639671990742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45985.639671990742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45985.639671990742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45985.639671990742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45985.639671990742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45985.639671990742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45985.639671990742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45985.639671990742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45985.639671990742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45985.639671990742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45985.639671990742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45985.639671990742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45985.639671990742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45985.639671990742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45985.639671990742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45985.639671990742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45985.639671990742</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45985.639671990742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45985.639671990742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45985.639671990742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45985.639671990742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45985.639671990742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45985.639671990742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45985.639671990742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45985.639671990742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45985.639671990742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45985.639671990742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45985.639671990742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45985.639671990742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45985.639671990742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45985.639671990742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45985.639671990742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45985.639671990742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45985.639671990742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45985.639671990742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45985.639671990742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45985.639671990742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45985.639671990742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45985.639671990742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45985.639671990742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45985.639671990742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45985.639671990742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45985.639671990742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45985.639671990742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45985.639671990742</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45985.639671990742</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45985.639671990742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45985.639671990742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45985.639671990742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45985.639671990742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45985.639671990742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45985.639671990742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45985.639671990742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45985.639671990742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45985.639671990742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45985.639671990742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45985.639671990742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45985.639671990742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45985.639671990742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45985.639671990742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45985.639671990742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45985.639671990742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45985.639671990742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45985.639671990742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45985.639671990742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45985.639671990742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45985.639671990742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45985.639671990742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45985.639671990742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45985.639671990742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45985.639671990742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45985.639671990742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45985.639671990742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45985.639671990742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45985.639671990742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45985.639671990742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45985.639671990742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45985.639671990742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45985.639671990742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45985.639671990742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45985.639671990742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45985.639671990742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45985.639671990742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45985.639671990742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45985.639671990742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45985.639671990742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45985.639671990742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45985.639671990742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2025-11-24T12:22:48Z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