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253" documentId="120_S{2AC9BD13-BADA-5192-A53E-5A8FF88502F6}" xr6:coauthVersionLast="47" xr6:coauthVersionMax="47" xr10:uidLastSave="{A9008FE5-BAE2-4FFE-84A3-59E1E5DCDCD6}"/>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B5" i="2"/>
  <c r="G5" i="2"/>
  <c r="I5" i="2"/>
  <c r="J5" i="2"/>
  <c r="L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7" i="5"/>
  <c r="B8" i="5"/>
  <c r="B9" i="5"/>
  <c r="B10" i="5"/>
  <c r="B11" i="5"/>
  <c r="B12" i="5"/>
  <c r="B13" i="5"/>
  <c r="B14" i="5"/>
  <c r="B15" i="5"/>
  <c r="B16" i="5"/>
  <c r="B17" i="5"/>
  <c r="B18" i="5"/>
  <c r="B19" i="5"/>
  <c r="B20" i="5"/>
  <c r="B21" i="5"/>
  <c r="B22" i="5"/>
  <c r="B23" i="5"/>
  <c r="B24" i="5"/>
  <c r="B25" i="5"/>
  <c r="B26" i="5"/>
  <c r="B27" i="5"/>
  <c r="B28" i="5"/>
  <c r="B29" i="5"/>
  <c r="B30" i="5"/>
  <c r="B31" i="5"/>
  <c r="G6" i="5"/>
  <c r="G7" i="5"/>
  <c r="G8" i="5"/>
  <c r="G9" i="5"/>
  <c r="G10" i="5"/>
  <c r="G11" i="5"/>
  <c r="G12" i="5"/>
  <c r="G13" i="5"/>
  <c r="G14" i="5"/>
  <c r="G15" i="5"/>
  <c r="G16" i="5"/>
  <c r="G17" i="5"/>
  <c r="G18" i="5"/>
  <c r="G19" i="5"/>
  <c r="G20" i="5"/>
  <c r="G21" i="5"/>
  <c r="G22" i="5"/>
  <c r="G23" i="5"/>
  <c r="G24" i="5"/>
  <c r="G25" i="5"/>
  <c r="G26" i="5"/>
  <c r="G27" i="5"/>
  <c r="G28" i="5"/>
  <c r="G29" i="5"/>
  <c r="G30" i="5"/>
  <c r="G31" i="5"/>
  <c r="I6" i="5"/>
  <c r="I7" i="5"/>
  <c r="I8" i="5"/>
  <c r="I9" i="5"/>
  <c r="I10" i="5"/>
  <c r="I11" i="5"/>
  <c r="I12" i="5"/>
  <c r="I13" i="5"/>
  <c r="I14" i="5"/>
  <c r="I15" i="5"/>
  <c r="I16" i="5"/>
  <c r="I17" i="5"/>
  <c r="I18" i="5"/>
  <c r="I19" i="5"/>
  <c r="I20" i="5"/>
  <c r="I21" i="5"/>
  <c r="I22" i="5"/>
  <c r="I23" i="5"/>
  <c r="I24" i="5"/>
  <c r="I25" i="5"/>
  <c r="I26" i="5"/>
  <c r="I27" i="5"/>
  <c r="I28" i="5"/>
  <c r="I29" i="5"/>
  <c r="I30" i="5"/>
  <c r="I31" i="5"/>
  <c r="J6" i="5"/>
  <c r="J7" i="5"/>
  <c r="J8" i="5"/>
  <c r="J9" i="5"/>
  <c r="J10" i="5"/>
  <c r="J11" i="5"/>
  <c r="J12" i="5"/>
  <c r="J13" i="5"/>
  <c r="J14" i="5"/>
  <c r="J15" i="5"/>
  <c r="J16" i="5"/>
  <c r="J17" i="5"/>
  <c r="J18" i="5"/>
  <c r="J19" i="5"/>
  <c r="J20" i="5"/>
  <c r="J21" i="5"/>
  <c r="J22" i="5"/>
  <c r="J23" i="5"/>
  <c r="J24" i="5"/>
  <c r="J25" i="5"/>
  <c r="J26" i="5"/>
  <c r="J27" i="5"/>
  <c r="J28" i="5"/>
  <c r="J29" i="5"/>
  <c r="J30" i="5"/>
  <c r="J31" i="5"/>
  <c r="L6" i="5"/>
  <c r="L7" i="5"/>
  <c r="L8" i="5"/>
  <c r="L9" i="5"/>
  <c r="L10" i="5"/>
  <c r="L11" i="5"/>
  <c r="L12" i="5"/>
  <c r="L13" i="5"/>
  <c r="L14" i="5"/>
  <c r="L15" i="5"/>
  <c r="L16" i="5"/>
  <c r="L17" i="5"/>
  <c r="L18" i="5"/>
  <c r="L19" i="5"/>
  <c r="L20" i="5"/>
  <c r="L21" i="5"/>
  <c r="L22" i="5"/>
  <c r="L23" i="5"/>
  <c r="L24" i="5"/>
  <c r="L25" i="5"/>
  <c r="L26" i="5"/>
  <c r="L27" i="5"/>
  <c r="L28" i="5"/>
  <c r="L29" i="5"/>
  <c r="L30" i="5"/>
  <c r="L3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<sst xmlns="http://schemas.openxmlformats.org/spreadsheetml/2006/main" count="181526" uniqueCount="39140">
  <si>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</si>
  <si>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</si>
  <si>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</si>
  <si>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</si>
  <si>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</si>
  <si>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</si>
  <si>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</si>
  <si>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</si>
  <si>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</si>
  <si>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</si>
  <si>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</si>
  <si>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</si>
  <si>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</si>
  <si>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</si>
  <si>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</si>
  <si>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</si>
  <si>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</si>
  <si>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</si>
  <si>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</si>
  <si>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</si>
  <si>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</si>
  <si>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</si>
  <si>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</si>
  <si>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</si>
  <si>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</si>
  <si>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</si>
  <si>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</si>
  <si>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</si>
  <si>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</si>
  <si>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</si>
  <si>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</si>
  <si>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</si>
  <si>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</si>
  <si>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</si>
  <si>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</si>
  <si>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</si>
  <si>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</si>
  <si>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</si>
  <si>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</si>
  <si>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</si>
  <si>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</si>
  <si>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</si>
  <si>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</si>
  <si>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</si>
  <si>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</si>
  <si>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</si>
  <si>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</si>
  <si>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</si>
  <si>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</si>
  <si>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</si>
  <si>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</si>
  <si>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</si>
  <si>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</si>
  <si>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</si>
  <si>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</si>
  <si>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</si>
  <si>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</si>
  <si>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</si>
  <si>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</si>
  <si>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</si>
  <si>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</si>
  <si>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</si>
  <si>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</si>
  <si>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</si>
  <si>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</si>
  <si>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</si>
  <si>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</si>
  <si>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</si>
  <si>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</si>
  <si>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</si>
  <si>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</si>
  <si>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</si>
  <si>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</si>
  <si>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</si>
  <si>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</si>
  <si>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</si>
  <si>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</si>
  <si>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</si>
  <si>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</si>
  <si>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</si>
  <si>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</si>
  <si>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</si>
  <si>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</si>
  <si>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</si>
  <si>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</si>
  <si>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</si>
  <si>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</si>
  <si>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</si>
  <si>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</si>
  <si>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</si>
  <si>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</si>
  <si>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</si>
  <si>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</si>
  <si>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</si>
  <si>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</si>
  <si>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</si>
  <si>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</si>
  <si>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</si>
  <si>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</si>
  <si>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</si>
  <si>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</si>
  <si>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</si>
  <si>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</si>
  <si>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</si>
  <si>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</si>
  <si>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</si>
  <si>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</si>
  <si>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</si>
  <si>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</si>
  <si>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</si>
  <si>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</si>
  <si>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</si>
  <si>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</si>
  <si>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</si>
  <si>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</si>
  <si>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</si>
  <si>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</si>
  <si>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</si>
  <si>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</si>
  <si>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</si>
  <si>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</si>
  <si>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</si>
  <si>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</si>
  <si>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</si>
  <si>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</si>
  <si>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</si>
  <si>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</si>
  <si>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</si>
  <si>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</si>
  <si>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</si>
  <si>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</si>
  <si>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</si>
  <si>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</si>
  <si>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</si>
  <si>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</si>
  <si>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</si>
  <si>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</si>
  <si>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</si>
  <si>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</si>
  <si>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</si>
  <si>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</si>
  <si>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</si>
  <si>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</si>
  <si>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</si>
  <si>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</si>
  <si>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</si>
  <si>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</si>
  <si>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</si>
  <si>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</si>
  <si>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</si>
  <si>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</si>
  <si>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</si>
  <si>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</si>
  <si>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</si>
  <si>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</si>
  <si>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</si>
  <si>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</si>
  <si>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</si>
  <si>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</si>
  <si>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</si>
  <si>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</si>
  <si>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</si>
  <si>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</si>
  <si>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</si>
  <si>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</si>
  <si>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</si>
  <si>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</si>
  <si>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</si>
  <si>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</si>
  <si>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</si>
  <si>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</si>
  <si>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</si>
  <si>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</si>
  <si>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</si>
  <si>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</si>
  <si>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</si>
  <si>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</si>
  <si>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</si>
  <si>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</si>
  <si>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</si>
  <si>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</si>
  <si>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</si>
  <si>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</si>
  <si>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</si>
  <si>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</si>
  <si>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</si>
  <si>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</si>
  <si>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</si>
  <si>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</si>
  <si>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</si>
  <si>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</si>
  <si>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</si>
  <si>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</si>
  <si>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</si>
  <si>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</si>
  <si>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</si>
  <si>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</si>
  <si>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</si>
  <si>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</si>
  <si>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</si>
  <si>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</si>
  <si>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</si>
  <si>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</si>
  <si>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</si>
  <si>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</si>
  <si>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</si>
  <si>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</si>
  <si>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</si>
  <si>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</si>
  <si>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</si>
  <si>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</si>
  <si>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</si>
  <si>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</si>
  <si>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</si>
  <si>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</si>
  <si>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</si>
  <si>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</si>
  <si>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</si>
  <si>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</si>
  <si>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</si>
  <si>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</si>
  <si>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</si>
  <si>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</si>
  <si>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</si>
  <si>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</si>
  <si>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</si>
  <si>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</si>
  <si>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</si>
  <si>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</si>
  <si>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</si>
  <si>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</si>
  <si>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</si>
  <si>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</si>
  <si>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</si>
  <si>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</si>
  <si>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</si>
  <si>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</si>
  <si>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</si>
  <si>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</si>
  <si>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</si>
  <si>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</si>
  <si>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</si>
  <si>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</si>
  <si>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</si>
  <si>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</si>
  <si>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</si>
  <si>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</si>
  <si>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</si>
  <si>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</si>
  <si>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</si>
  <si>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</si>
  <si>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</si>
  <si>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</si>
  <si>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</si>
  <si>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</si>
  <si>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</si>
  <si>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</si>
  <si>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</si>
  <si>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</si>
  <si>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</si>
  <si>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</si>
  <si>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</si>
  <si>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</si>
  <si>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</si>
  <si>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</si>
  <si>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</si>
  <si>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</si>
  <si>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</si>
  <si>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</si>
  <si>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</si>
  <si>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</si>
  <si>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</si>
  <si>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</si>
  <si>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</si>
  <si>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</si>
  <si>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</si>
  <si>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</si>
  <si>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</si>
  <si>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</si>
  <si>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</si>
  <si>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</si>
  <si>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</si>
  <si>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</si>
  <si>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</si>
  <si>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</si>
  <si>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</si>
  <si>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</si>
  <si>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</si>
  <si>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</si>
  <si>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</si>
  <si>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</si>
  <si>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</si>
  <si>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</si>
  <si>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</si>
  <si>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</si>
  <si>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</si>
  <si>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</si>
  <si>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</si>
  <si>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</si>
  <si>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</si>
  <si>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</si>
  <si>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</si>
  <si>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</si>
  <si>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</si>
  <si>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</si>
  <si>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</si>
  <si>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</si>
  <si>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</si>
  <si>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</si>
  <si>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</si>
  <si>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</si>
  <si>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</si>
  <si>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</si>
  <si>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</si>
  <si>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</si>
  <si>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</si>
  <si>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</si>
  <si>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</si>
  <si>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</si>
  <si>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</si>
  <si>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</si>
  <si>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</si>
  <si>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</si>
  <si>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</si>
  <si>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</si>
  <si>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</si>
  <si>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</si>
  <si>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</si>
  <si>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</si>
  <si>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</si>
  <si>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</si>
  <si>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</si>
  <si>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</si>
  <si>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</si>
  <si>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</si>
  <si>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</si>
  <si>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</si>
  <si>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</si>
  <si>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</si>
  <si>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</si>
  <si>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</si>
  <si>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</si>
  <si>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</si>
  <si>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</si>
  <si>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</si>
  <si>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</si>
  <si>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</si>
  <si>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</si>
  <si>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</si>
  <si>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</si>
  <si>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</si>
  <si>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</si>
  <si>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</si>
  <si>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</si>
  <si>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</si>
  <si>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</si>
  <si>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</si>
  <si>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</si>
  <si>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</si>
  <si>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</si>
  <si>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</si>
  <si>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</si>
  <si>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</si>
  <si>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</si>
  <si>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</si>
  <si>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</si>
  <si>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</si>
  <si>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</si>
  <si>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</si>
  <si>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</si>
  <si>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</si>
  <si>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</si>
  <si>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</si>
  <si>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</si>
  <si>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</si>
  <si>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</si>
  <si>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</si>
  <si>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</si>
  <si>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</si>
  <si>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</si>
  <si>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</si>
  <si>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</si>
  <si>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</si>
  <si>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</si>
  <si>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</si>
  <si>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</si>
  <si>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</si>
  <si>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</si>
  <si>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</si>
  <si>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</si>
  <si>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</si>
  <si>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</si>
  <si>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</si>
  <si>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</si>
  <si>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</si>
  <si>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</si>
  <si>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</si>
  <si>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</si>
  <si>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</si>
  <si>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</si>
  <si>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</si>
  <si>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</si>
  <si>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</si>
  <si>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</si>
  <si>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</si>
  <si>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</si>
  <si>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</si>
  <si>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</si>
  <si>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</si>
  <si>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</si>
  <si>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</si>
  <si>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</si>
  <si>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</si>
  <si>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</si>
  <si>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</si>
  <si>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</si>
  <si>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</si>
  <si>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</si>
  <si>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</si>
  <si>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</si>
  <si>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</si>
  <si>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</si>
  <si>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</si>
  <si>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</si>
  <si>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</si>
  <si>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</si>
  <si>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</si>
  <si>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</si>
  <si>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</si>
  <si>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</si>
  <si>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</si>
  <si>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</si>
  <si>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</si>
  <si>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</si>
  <si>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</si>
  <si>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</si>
  <si>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</si>
  <si>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</si>
  <si>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</si>
  <si>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</si>
  <si>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</si>
  <si>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</si>
  <si>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</si>
  <si>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</si>
  <si>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</si>
  <si>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</si>
  <si>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</si>
  <si>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</si>
  <si>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</si>
  <si>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</si>
  <si>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</si>
  <si>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</si>
  <si>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</si>
  <si>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</si>
  <si>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</si>
  <si>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</si>
  <si>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</si>
  <si>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</si>
  <si>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</si>
  <si>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</si>
  <si>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</si>
  <si>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</si>
  <si>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</si>
  <si>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</si>
  <si>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</si>
  <si>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</si>
  <si>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</si>
  <si>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</si>
  <si>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</si>
  <si>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</si>
  <si>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</si>
  <si>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</si>
  <si>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</si>
  <si>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</si>
  <si>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</si>
  <si>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</si>
  <si>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</si>
  <si>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</si>
  <si>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</si>
  <si>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</si>
  <si>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</si>
  <si>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</si>
  <si>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</si>
  <si>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</si>
  <si>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</si>
  <si>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</si>
  <si>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</si>
  <si>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</si>
  <si>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</si>
  <si>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</si>
  <si>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</si>
  <si>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</si>
  <si>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</si>
  <si>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</si>
  <si>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</si>
  <si>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</si>
  <si>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</si>
  <si>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</si>
  <si>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</si>
  <si>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</si>
  <si>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</si>
  <si>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</si>
  <si>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</si>
  <si>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</si>
  <si>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</si>
  <si>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</si>
  <si>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</si>
  <si>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</si>
  <si>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</si>
  <si>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</si>
  <si>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</si>
  <si>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</si>
  <si>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</si>
  <si>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</si>
  <si>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</si>
  <si>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</si>
  <si>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</si>
  <si>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</si>
  <si>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</si>
  <si>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</si>
  <si>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</si>
  <si>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</si>
  <si>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</si>
  <si>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</si>
  <si>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</si>
  <si>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</si>
  <si>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</si>
  <si>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</si>
  <si>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</si>
  <si>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</si>
  <si>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</si>
  <si>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</si>
  <si>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</si>
  <si>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</si>
  <si>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</si>
  <si>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</si>
  <si>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</si>
  <si>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</si>
  <si>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</si>
  <si>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</si>
  <si>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</si>
  <si>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</si>
  <si>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</si>
  <si>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</si>
  <si>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</si>
  <si>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</si>
  <si>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</si>
  <si>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</si>
  <si>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</si>
  <si>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</si>
  <si>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</si>
  <si>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</si>
  <si>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</si>
  <si>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</si>
  <si>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</si>
  <si>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</si>
  <si>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</si>
  <si>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</si>
  <si>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</si>
  <si>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</si>
  <si>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</si>
  <si>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</si>
  <si>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</si>
  <si>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</si>
  <si>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</si>
  <si>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</si>
  <si>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</si>
  <si>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</si>
  <si>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</si>
  <si>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</si>
  <si>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</si>
  <si>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</si>
  <si>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</si>
  <si>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</si>
  <si>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</si>
  <si>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</si>
  <si>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</si>
  <si>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</si>
  <si>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</si>
  <si>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</si>
  <si>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</si>
  <si>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</si>
  <si>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</si>
  <si>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</si>
  <si>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</si>
  <si>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</si>
  <si>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</si>
  <si>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</si>
  <si>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</si>
  <si>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</si>
  <si>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</si>
  <si>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</si>
  <si>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</si>
  <si>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</si>
  <si>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</si>
  <si>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</si>
  <si>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</si>
  <si>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</si>
  <si>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</si>
  <si>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</si>
  <si>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</si>
  <si>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</si>
  <si>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</si>
  <si>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</si>
  <si>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</si>
  <si>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</si>
  <si>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</si>
  <si>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</si>
  <si>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</si>
  <si>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</si>
  <si>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</si>
  <si>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</si>
  <si>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</si>
  <si>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</si>
  <si>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</si>
  <si>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</si>
  <si>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</si>
  <si>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</si>
  <si>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</si>
  <si>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</si>
  <si>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</si>
  <si>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</si>
  <si>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</si>
  <si>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</si>
  <si>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</si>
  <si>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</si>
  <si>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</si>
  <si>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</si>
  <si>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</si>
  <si>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</si>
  <si>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</si>
  <si>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</si>
  <si>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</si>
  <si>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</si>
  <si>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</si>
  <si>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</si>
  <si>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</si>
  <si>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</si>
  <si>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</si>
  <si>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</si>
  <si>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</si>
  <si>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</si>
  <si>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</si>
  <si>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</si>
  <si>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</si>
  <si>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</si>
  <si>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</si>
  <si>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</si>
  <si>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</si>
  <si>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</si>
  <si>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</si>
  <si>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</si>
  <si>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</si>
  <si>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</si>
  <si>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</si>
  <si>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</si>
  <si>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</si>
  <si>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</si>
  <si>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</si>
  <si>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</si>
  <si>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</si>
  <si>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</si>
  <si>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</si>
  <si>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</si>
  <si>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</si>
  <si>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</si>
  <si>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</si>
  <si>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</si>
  <si>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</si>
  <si>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</si>
  <si>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</si>
  <si>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</si>
  <si>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</si>
  <si>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</si>
  <si>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</si>
  <si>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</si>
  <si>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</si>
  <si>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</si>
  <si>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</si>
  <si>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</si>
  <si>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</si>
  <si>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</si>
  <si>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</si>
  <si>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</si>
  <si>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</si>
  <si>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</si>
  <si>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</si>
  <si>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</si>
  <si>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</si>
  <si>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</si>
  <si>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</si>
  <si>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</si>
  <si>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</si>
  <si>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</si>
  <si>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</si>
  <si>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</si>
  <si>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</si>
  <si>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</si>
  <si>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</si>
  <si>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</si>
  <si>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</si>
  <si>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</si>
  <si>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</si>
  <si>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</si>
  <si>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</si>
  <si>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</si>
  <si>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</si>
  <si>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</si>
  <si>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</si>
  <si>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</si>
  <si>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</si>
  <si>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</si>
  <si>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</si>
  <si>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</si>
  <si>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</si>
  <si>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</si>
  <si>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</si>
  <si>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</si>
  <si>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</si>
  <si>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</si>
  <si>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</si>
  <si>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</si>
  <si>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</si>
  <si>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</si>
  <si>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</si>
  <si>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</si>
  <si>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</si>
  <si>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</si>
  <si>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</si>
  <si>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</si>
  <si>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</si>
  <si>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</si>
  <si>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</si>
  <si>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</si>
  <si>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</si>
  <si>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</si>
  <si>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</si>
  <si>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</si>
  <si>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</si>
  <si>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</si>
  <si>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</si>
  <si>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</si>
  <si>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</si>
  <si>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</si>
  <si>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</si>
  <si>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</si>
  <si>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</si>
  <si>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</si>
  <si>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</si>
  <si>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</si>
  <si>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</si>
  <si>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</si>
  <si>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</si>
  <si>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</si>
  <si>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</si>
  <si>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</si>
  <si>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</si>
  <si>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</si>
  <si>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</si>
  <si>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</si>
  <si>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</si>
  <si>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</si>
  <si>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</si>
  <si>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</si>
  <si>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</si>
  <si>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</si>
  <si>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</si>
  <si>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</si>
  <si>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</si>
  <si>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</si>
  <si>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</si>
  <si>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</si>
  <si>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</si>
  <si>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</si>
  <si>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</si>
  <si>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</si>
  <si>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</si>
  <si>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</si>
  <si>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</si>
  <si>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</si>
  <si>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</si>
  <si>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</si>
  <si>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</si>
  <si>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</si>
  <si>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</si>
  <si>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</si>
  <si>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</si>
  <si>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</si>
  <si>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</si>
  <si>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</si>
  <si>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</si>
  <si>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</si>
  <si>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</si>
  <si>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</si>
  <si>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</si>
  <si>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</si>
  <si>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</si>
  <si>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</si>
  <si>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</si>
  <si>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</si>
  <si>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</si>
  <si>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</si>
  <si>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</si>
  <si>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</si>
  <si>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</si>
  <si>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</si>
  <si>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</si>
  <si>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</si>
  <si>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</si>
  <si>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</si>
  <si>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</si>
  <si>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</si>
  <si>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</si>
  <si>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</si>
  <si>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</si>
  <si>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</si>
  <si>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</si>
  <si>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</si>
  <si>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</si>
  <si>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</si>
  <si>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</si>
  <si>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</si>
  <si>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</si>
  <si>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</si>
  <si>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</si>
  <si>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</si>
  <si>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</si>
  <si>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</si>
  <si>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</si>
  <si>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</si>
  <si>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</si>
  <si>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</si>
  <si>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</si>
  <si>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</si>
  <si>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</si>
  <si>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</si>
  <si>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</si>
  <si>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</si>
  <si>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</si>
  <si>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</si>
  <si>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</si>
  <si>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</si>
  <si>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</si>
  <si>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</si>
  <si>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</si>
  <si>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</si>
  <si>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</si>
  <si>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</si>
  <si>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</si>
  <si>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</si>
  <si>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</si>
  <si>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</si>
  <si>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</si>
  <si>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</si>
  <si>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</si>
  <si>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</si>
  <si>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</si>
  <si>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</si>
  <si>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</si>
  <si>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</si>
  <si>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</si>
  <si>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</si>
  <si>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</si>
  <si>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</si>
  <si>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</si>
  <si>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</si>
  <si>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</si>
  <si>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</si>
  <si>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</si>
  <si>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</si>
  <si>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</si>
  <si>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</si>
  <si>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</si>
  <si>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</si>
  <si>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</si>
  <si>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</si>
  <si>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</si>
  <si>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</si>
  <si>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</si>
  <si>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</si>
  <si>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</si>
  <si>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</si>
  <si>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</si>
  <si>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</si>
  <si>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</si>
  <si>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</si>
  <si>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</si>
  <si>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</si>
  <si>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</si>
  <si>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</si>
  <si>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</si>
  <si>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</si>
  <si>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</si>
  <si>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</si>
  <si>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</si>
  <si>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</si>
  <si>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</si>
  <si>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</si>
  <si>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</si>
  <si>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</si>
  <si>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</si>
  <si>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</si>
  <si>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</si>
  <si>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</si>
  <si>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</si>
  <si>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</si>
  <si>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</si>
  <si>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</si>
  <si>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</si>
  <si>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</si>
  <si>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</si>
  <si>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</si>
  <si>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</si>
  <si>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</si>
  <si>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</si>
  <si>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</si>
  <si>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</si>
  <si>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</si>
  <si>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</si>
  <si>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</si>
  <si>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</si>
  <si>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</si>
  <si>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</si>
  <si>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</si>
  <si>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</si>
  <si>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</si>
  <si>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</si>
  <si>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</si>
  <si>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</si>
  <si>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</si>
  <si>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</si>
  <si>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</si>
  <si>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</si>
  <si>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</si>
  <si>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</si>
  <si>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</si>
  <si>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</si>
  <si>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</si>
  <si>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</si>
  <si>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</si>
  <si>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</si>
  <si>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</si>
  <si>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</si>
  <si>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</si>
  <si>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</si>
  <si>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</si>
  <si>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</si>
  <si>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</si>
  <si>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</si>
  <si>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</si>
  <si>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</si>
  <si>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</si>
  <si>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</si>
  <si>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</si>
  <si>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</si>
  <si>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</si>
  <si>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</si>
  <si>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</si>
  <si>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</si>
  <si>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</si>
  <si>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</si>
  <si>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</si>
  <si>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</si>
  <si>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</si>
  <si>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</si>
  <si>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</si>
  <si>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</si>
  <si>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</si>
  <si>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</si>
  <si>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</si>
  <si>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</si>
  <si>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</si>
  <si>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</si>
  <si>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</si>
  <si>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</si>
  <si>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</si>
  <si>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</si>
  <si>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</si>
  <si>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</si>
  <si>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</si>
  <si>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</si>
  <si>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</si>
  <si>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</si>
  <si>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</si>
  <si>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</si>
  <si>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</si>
  <si>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</si>
  <si>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</si>
  <si>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</si>
  <si>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</si>
  <si>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</si>
  <si>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</si>
  <si>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</si>
  <si>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</si>
  <si>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</si>
  <si>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</si>
  <si>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</si>
  <si>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</si>
  <si>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</si>
  <si>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</si>
  <si>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</si>
  <si>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</si>
  <si>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</si>
  <si>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</si>
  <si>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</si>
  <si>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</si>
  <si>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</si>
  <si>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</si>
  <si>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</si>
  <si>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</si>
  <si>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</si>
  <si>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</si>
  <si>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</si>
  <si>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</si>
  <si>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</si>
  <si>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</si>
  <si>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</si>
  <si>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</si>
  <si>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</si>
  <si>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</si>
  <si>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</si>
  <si>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</si>
  <si>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</si>
  <si>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</si>
  <si>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</si>
  <si>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</si>
  <si>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</si>
  <si>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</si>
  <si>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</si>
  <si>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</si>
  <si>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</si>
  <si>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</si>
  <si>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</si>
  <si>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</si>
  <si>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</si>
  <si>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</si>
  <si>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</si>
  <si>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</si>
  <si>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</si>
  <si>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</si>
  <si>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</si>
  <si>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</si>
  <si>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</si>
  <si>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</si>
  <si>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</si>
  <si>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</si>
  <si>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</si>
  <si>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</si>
  <si>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</si>
  <si>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</si>
  <si>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</si>
  <si>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</si>
  <si>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</si>
  <si>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</si>
  <si>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</si>
  <si>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</si>
  <si>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</si>
  <si>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</si>
  <si>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</si>
  <si>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</si>
  <si>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</si>
  <si>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</si>
  <si>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</si>
  <si>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</si>
  <si>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</si>
  <si>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</si>
  <si>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</si>
  <si>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</si>
  <si>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</si>
  <si>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</si>
  <si>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</si>
  <si>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</si>
  <si>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</si>
  <si>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</si>
  <si>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</si>
  <si>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</si>
  <si>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</si>
  <si>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</si>
  <si>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</si>
  <si>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</si>
  <si>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</si>
  <si>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</si>
  <si>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</si>
  <si>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</si>
  <si>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</si>
  <si>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</si>
  <si>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</si>
  <si>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</si>
  <si>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</si>
  <si>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</si>
  <si>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</si>
  <si>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</si>
  <si>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</si>
  <si>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</si>
  <si>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</si>
  <si>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</si>
  <si>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</si>
  <si>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</si>
  <si>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</si>
  <si>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</si>
  <si>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</si>
  <si>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</si>
  <si>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</si>
  <si>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</si>
  <si>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</si>
  <si>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</si>
  <si>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</si>
  <si>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</si>
  <si>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</si>
  <si>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</si>
  <si>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</si>
  <si>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</si>
  <si>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</si>
  <si>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</si>
  <si>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</si>
  <si>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</si>
  <si>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</si>
  <si>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</si>
  <si>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</si>
  <si>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</si>
  <si>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</si>
  <si>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</si>
  <si>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</si>
  <si>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</si>
  <si>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</si>
  <si>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</si>
  <si>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</si>
  <si>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</si>
  <si>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</si>
  <si>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</si>
  <si>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</si>
  <si>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</si>
  <si>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</si>
  <si>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</si>
  <si>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</si>
  <si>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</si>
  <si>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</si>
  <si>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</si>
  <si>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</si>
  <si>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</si>
  <si>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</si>
  <si>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</si>
  <si>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</si>
  <si>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</si>
  <si>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</si>
  <si>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</si>
  <si>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</si>
  <si>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</si>
  <si>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</si>
  <si>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</si>
  <si>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</si>
  <si>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</si>
  <si>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</si>
  <si>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</si>
  <si>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</si>
  <si>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</si>
  <si>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</si>
  <si>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</si>
  <si>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</si>
  <si>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</si>
  <si>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</si>
  <si>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</si>
  <si>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</si>
  <si>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</si>
  <si>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</si>
  <si>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</si>
  <si>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</si>
  <si>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</si>
  <si>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</si>
  <si>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</si>
  <si>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</si>
  <si>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</si>
  <si>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</si>
  <si>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</si>
  <si>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</si>
  <si>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</si>
  <si>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</si>
  <si>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</si>
  <si>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</si>
  <si>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</si>
  <si>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</si>
  <si>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</si>
  <si>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</si>
  <si>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</si>
  <si>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</si>
  <si>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</si>
  <si>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</si>
  <si>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</si>
  <si>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</si>
  <si>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</si>
  <si>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</si>
  <si>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</si>
  <si>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</si>
  <si>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</si>
  <si>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</si>
  <si>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</si>
  <si>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</si>
  <si>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</si>
  <si>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</si>
  <si>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</si>
  <si>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</si>
  <si>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</si>
  <si>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</si>
  <si>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</si>
  <si>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</si>
  <si>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</si>
  <si>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</si>
  <si>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</si>
  <si>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</si>
  <si>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</si>
  <si>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</si>
  <si>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</si>
  <si>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</si>
  <si>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</si>
  <si>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</si>
  <si>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</si>
  <si>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</si>
  <si>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</si>
  <si>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</si>
  <si>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</si>
  <si>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</si>
  <si>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</si>
  <si>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</si>
  <si>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</si>
  <si>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</si>
  <si>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</si>
  <si>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</si>
  <si>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</si>
  <si>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</si>
  <si>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</si>
  <si>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</si>
  <si>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</si>
  <si>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</si>
  <si>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</si>
  <si>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</si>
  <si>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</si>
  <si>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</si>
  <si>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</si>
  <si>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</si>
  <si>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</si>
  <si>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</si>
  <si>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</si>
  <si>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</si>
  <si>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</si>
  <si>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</si>
  <si>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</si>
  <si>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</si>
  <si>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</si>
  <si>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</si>
  <si>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</si>
  <si>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</si>
  <si>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</si>
  <si>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</si>
  <si>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</si>
  <si>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</si>
  <si>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</si>
  <si>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</si>
  <si>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</si>
  <si>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</si>
  <si>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</si>
  <si>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</si>
  <si>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</si>
  <si>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</si>
  <si>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</si>
  <si>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</si>
  <si>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</si>
  <si>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</si>
  <si>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</si>
  <si>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</si>
  <si>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</si>
  <si>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</si>
  <si>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</si>
  <si>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</si>
  <si>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</si>
  <si>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</si>
  <si>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</si>
  <si>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</si>
  <si>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</si>
  <si>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</si>
  <si>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</si>
  <si>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</si>
  <si>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</si>
  <si>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</si>
  <si>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</si>
  <si>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</si>
  <si>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</si>
  <si>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</si>
  <si>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</si>
  <si>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</si>
  <si>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</si>
  <si>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</si>
  <si>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</si>
  <si>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</si>
  <si>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</si>
  <si>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</si>
  <si>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</si>
  <si>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</si>
  <si>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</si>
  <si>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</si>
  <si>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</si>
  <si>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</si>
  <si>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</si>
  <si>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</si>
  <si>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</si>
  <si>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</si>
  <si>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</si>
  <si>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</si>
  <si>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</si>
  <si>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</si>
  <si>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</si>
  <si>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</si>
  <si>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</si>
  <si>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</si>
  <si>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</si>
  <si>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</si>
  <si>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</si>
  <si>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</si>
  <si>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</si>
  <si>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</si>
  <si>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</si>
  <si>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</si>
  <si>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</si>
  <si>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</si>
  <si>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</si>
  <si>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</si>
  <si>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</si>
  <si>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</si>
  <si>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</si>
  <si>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</si>
  <si>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</si>
  <si>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</si>
  <si>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</si>
  <si>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</si>
  <si>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</si>
  <si>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</si>
  <si>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</si>
  <si>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</si>
  <si>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</si>
  <si>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</si>
  <si>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</si>
  <si>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</si>
  <si>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</si>
  <si>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</si>
  <si>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</si>
  <si>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</si>
  <si>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</si>
  <si>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</si>
  <si>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</si>
  <si>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</si>
  <si>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</si>
  <si>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</si>
  <si>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</si>
  <si>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</si>
  <si>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</si>
  <si>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</si>
  <si>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</si>
  <si>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</si>
  <si>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</si>
  <si>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</si>
  <si>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</si>
  <si>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</si>
  <si>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</si>
  <si>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</si>
  <si>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</si>
  <si>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</si>
  <si>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</si>
  <si>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</si>
  <si>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</si>
  <si>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</si>
  <si>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</si>
  <si>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</si>
  <si>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</si>
  <si>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</si>
  <si>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</si>
  <si>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</si>
  <si>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</si>
  <si>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</si>
  <si>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</si>
  <si>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</si>
  <si>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</si>
  <si>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</si>
  <si>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</si>
  <si>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</si>
  <si>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</si>
  <si>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</si>
  <si>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</si>
  <si>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</si>
  <si>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</si>
  <si>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</si>
  <si>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</si>
  <si>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</si>
  <si>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</si>
  <si>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</si>
  <si>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</si>
  <si>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</si>
  <si>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</si>
  <si>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</si>
  <si>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</si>
  <si>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</si>
  <si>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</si>
  <si>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</si>
  <si>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</si>
  <si>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</si>
  <si>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</si>
  <si>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</si>
  <si>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</si>
  <si>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</si>
  <si>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</si>
  <si>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</si>
  <si>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</si>
  <si>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</si>
  <si>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</si>
  <si>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</si>
  <si>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</si>
  <si>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</si>
  <si>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</si>
  <si>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</si>
  <si>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</si>
  <si>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</si>
  <si>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</si>
  <si>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</si>
  <si>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</si>
  <si>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</si>
  <si>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</si>
  <si>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</si>
  <si>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</si>
  <si>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</si>
  <si>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</si>
  <si>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</si>
  <si>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</si>
  <si>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</si>
  <si>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</si>
  <si>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</si>
  <si>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</si>
  <si>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</si>
  <si>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</si>
  <si>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</si>
  <si>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</si>
  <si>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</si>
  <si>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</si>
  <si>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</si>
  <si>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</si>
  <si>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</si>
  <si>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</si>
  <si>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</si>
  <si>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</si>
  <si>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</si>
  <si>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</si>
  <si>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</si>
  <si>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</si>
  <si>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</si>
  <si>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</si>
  <si>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</si>
  <si>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</si>
  <si>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</si>
  <si>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</si>
  <si>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</si>
  <si>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</si>
  <si>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</si>
  <si>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</si>
  <si>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</si>
  <si>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</si>
  <si>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</si>
  <si>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</si>
  <si>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</si>
  <si>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</si>
  <si>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</si>
  <si>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</si>
  <si>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</si>
  <si>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</si>
  <si>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</si>
  <si>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</si>
  <si>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</si>
  <si>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</si>
  <si>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</si>
  <si>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</si>
  <si>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</si>
  <si>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</si>
  <si>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</si>
  <si>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</si>
  <si>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</si>
  <si>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</si>
  <si>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</si>
  <si>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</si>
  <si>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</si>
  <si>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</si>
  <si>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</si>
  <si>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</si>
  <si>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</si>
  <si>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</si>
  <si>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</si>
  <si>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</si>
  <si>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</si>
  <si>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</si>
  <si>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</si>
  <si>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</si>
  <si>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</si>
  <si>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</si>
  <si>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</si>
  <si>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</si>
  <si>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</si>
  <si>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</si>
  <si>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</si>
  <si>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</si>
  <si>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</si>
  <si>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</si>
  <si>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</si>
  <si>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</si>
  <si>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</si>
  <si>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</si>
  <si>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</si>
  <si>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</si>
  <si>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</si>
  <si>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</si>
  <si>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</si>
  <si>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</si>
  <si>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</si>
  <si>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</si>
  <si>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</si>
  <si>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</si>
  <si>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</si>
  <si>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</si>
  <si>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</si>
  <si>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</si>
  <si>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</si>
  <si>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</si>
  <si>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</si>
  <si>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</si>
  <si>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</si>
  <si>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</si>
  <si>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</si>
  <si>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</si>
  <si>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</si>
  <si>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</si>
  <si>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</si>
  <si>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</si>
  <si>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</si>
  <si>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</si>
  <si>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</si>
  <si>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</si>
  <si>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</si>
  <si>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</si>
  <si>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</si>
  <si>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</si>
  <si>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</si>
  <si>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</si>
  <si>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</si>
  <si>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</si>
  <si>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</si>
  <si>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</si>
  <si>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</si>
  <si>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</si>
  <si>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</si>
  <si>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</si>
  <si>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</si>
  <si>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</si>
  <si>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</si>
  <si>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</si>
  <si>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</si>
  <si>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</si>
  <si>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</si>
  <si>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</si>
  <si>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</si>
  <si>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</si>
  <si>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</si>
  <si>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</si>
  <si>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</si>
  <si>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</si>
  <si>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</si>
  <si>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</si>
  <si>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</si>
  <si>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</si>
  <si>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</si>
  <si>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</si>
  <si>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</si>
  <si>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</si>
  <si>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</si>
  <si>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</si>
  <si>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</si>
  <si>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</si>
  <si>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</si>
  <si>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</si>
  <si>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</si>
  <si>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</si>
  <si>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</si>
  <si>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</si>
  <si>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</si>
  <si>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</si>
  <si>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</si>
  <si>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</si>
  <si>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</si>
  <si>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</si>
  <si>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</si>
  <si>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</si>
  <si>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</si>
  <si>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</si>
  <si>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</si>
  <si>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</si>
  <si>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</si>
  <si>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</si>
  <si>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</si>
  <si>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</si>
  <si>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</si>
  <si>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</si>
  <si>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</si>
  <si>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</si>
  <si>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</si>
  <si>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</si>
  <si>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</si>
  <si>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</si>
  <si>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</si>
  <si>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</si>
  <si>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</si>
  <si>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</si>
  <si>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</si>
  <si>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</si>
  <si>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</si>
  <si>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</si>
  <si>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</si>
  <si>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</si>
  <si>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</si>
  <si>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</si>
  <si>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</si>
  <si>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</si>
  <si>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</si>
  <si>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</si>
  <si>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</si>
  <si>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</si>
  <si>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</si>
  <si>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</si>
  <si>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</si>
  <si>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</si>
  <si>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</si>
  <si>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</si>
  <si>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</si>
  <si>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</si>
  <si>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</si>
  <si>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</si>
  <si>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</si>
  <si>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</si>
  <si>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</si>
  <si>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</si>
  <si>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</si>
  <si>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</si>
  <si>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</si>
  <si>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</si>
  <si>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</si>
  <si>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</si>
  <si>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</si>
  <si>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</si>
  <si>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</si>
  <si>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</si>
  <si>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</si>
  <si>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</si>
  <si>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</si>
  <si>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</si>
  <si>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</si>
  <si>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</si>
  <si>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</si>
  <si>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</si>
  <si>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</si>
  <si>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</si>
  <si>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</si>
  <si>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</si>
  <si>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</si>
  <si>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</si>
  <si>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</si>
  <si>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</si>
  <si>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</si>
  <si>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</si>
  <si>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</si>
  <si>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</si>
  <si>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</si>
  <si>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</si>
  <si>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</si>
  <si>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</si>
  <si>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</si>
  <si>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</si>
  <si>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</si>
  <si>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</si>
  <si>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</si>
  <si>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</si>
  <si>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</si>
  <si>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</si>
  <si>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</si>
  <si>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</si>
  <si>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</si>
  <si>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</si>
  <si>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</si>
  <si>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</si>
  <si>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</si>
  <si>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</si>
  <si>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</si>
  <si>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</si>
  <si>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</si>
  <si>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</si>
  <si>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</si>
  <si>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</si>
  <si>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</si>
  <si>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</si>
  <si>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</si>
  <si>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</si>
  <si>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</si>
  <si>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</si>
  <si>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</si>
  <si>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</si>
  <si>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</si>
  <si>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</si>
  <si>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</si>
  <si>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</si>
  <si>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</si>
  <si>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</si>
  <si>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</si>
  <si>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</si>
  <si>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</si>
  <si>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</si>
  <si>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</si>
  <si>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</si>
  <si>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</si>
  <si>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</si>
  <si>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</si>
  <si>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</si>
  <si>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</si>
  <si>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</si>
  <si>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</si>
  <si>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</si>
  <si>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</si>
  <si>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</si>
  <si>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</si>
  <si>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</si>
  <si>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</si>
  <si>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</si>
  <si>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</si>
  <si>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</si>
  <si>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</si>
  <si>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</si>
  <si>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</si>
  <si>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</si>
  <si>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</si>
  <si>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</si>
  <si>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</si>
  <si>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</si>
  <si>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</si>
  <si>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</si>
  <si>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</si>
  <si>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</si>
  <si>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</si>
  <si>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</si>
  <si>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</si>
  <si>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</si>
  <si>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</si>
  <si>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</si>
  <si>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</si>
  <si>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</si>
  <si>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</si>
  <si>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</si>
  <si>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</si>
  <si>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</si>
  <si>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</si>
  <si>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</si>
  <si>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</si>
  <si>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</si>
  <si>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</si>
  <si>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</si>
  <si>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</si>
  <si>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</si>
  <si>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</si>
  <si>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</si>
  <si>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</si>
  <si>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</si>
  <si>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</si>
  <si>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</si>
  <si>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</si>
  <si>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</si>
  <si>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</si>
  <si>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</si>
  <si>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</si>
  <si>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</si>
  <si>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</si>
  <si>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</si>
  <si>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</si>
  <si>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</si>
  <si>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</si>
  <si>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</si>
  <si>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</si>
  <si>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</si>
  <si>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</si>
  <si>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</si>
  <si>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</si>
  <si>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</si>
  <si>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</si>
  <si>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</si>
  <si>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</si>
  <si>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</si>
  <si>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</si>
  <si>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</si>
  <si>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</si>
  <si>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</si>
  <si>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</si>
  <si>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</si>
  <si>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</si>
  <si>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</si>
  <si>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</si>
  <si>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</si>
  <si>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</si>
  <si>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</si>
  <si>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</si>
  <si>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</si>
  <si>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</si>
  <si>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</si>
  <si>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</si>
  <si>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</si>
  <si>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</si>
  <si>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</si>
  <si>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</si>
  <si>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</si>
  <si>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</si>
  <si>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</si>
  <si>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</si>
  <si>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</si>
  <si>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</si>
  <si>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</si>
  <si>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</si>
  <si>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</si>
  <si>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</si>
  <si>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</si>
  <si>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</si>
  <si>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</si>
  <si>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</si>
  <si>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</si>
  <si>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</si>
  <si>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</si>
  <si>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</si>
  <si>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</si>
  <si>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</si>
  <si>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</si>
  <si>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</si>
  <si>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</si>
  <si>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</si>
  <si>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</si>
  <si>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</si>
  <si>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</si>
  <si>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</si>
  <si>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</si>
  <si>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</si>
  <si>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</si>
  <si>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</si>
  <si>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</si>
  <si>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</si>
  <si>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</si>
  <si>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</si>
  <si>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</si>
  <si>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</si>
  <si>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</si>
  <si>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</si>
  <si>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</si>
  <si>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</si>
  <si>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</si>
  <si>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</si>
  <si>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</si>
  <si>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</si>
  <si>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</si>
  <si>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</si>
  <si>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</si>
  <si>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</si>
  <si>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</si>
  <si>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</si>
  <si>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</si>
  <si>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</si>
  <si>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</si>
  <si>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</si>
  <si>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</si>
  <si>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</si>
  <si>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</si>
  <si>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</si>
  <si>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</si>
  <si>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</si>
  <si>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</si>
  <si>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</si>
  <si>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</si>
  <si>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</si>
  <si>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</si>
  <si>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</si>
  <si>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</si>
  <si>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</si>
  <si>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</si>
  <si>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</si>
  <si>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</si>
  <si>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</si>
  <si>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</si>
  <si>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</si>
  <si>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</si>
  <si>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</si>
  <si>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</si>
  <si>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</si>
  <si>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</si>
  <si>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</si>
  <si>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</si>
  <si>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</si>
  <si>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</si>
  <si>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</si>
  <si>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</si>
  <si>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</si>
  <si>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</si>
  <si>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</si>
  <si>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</si>
  <si>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</si>
  <si>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</si>
  <si>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</si>
  <si>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</si>
  <si>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</si>
  <si>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</si>
  <si>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</si>
  <si>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</si>
  <si>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</si>
  <si>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</si>
  <si>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</si>
  <si>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</si>
  <si>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</si>
  <si>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</si>
  <si>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</si>
  <si>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</si>
  <si>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</si>
  <si>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</si>
  <si>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</si>
  <si>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</si>
  <si>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</si>
  <si>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</si>
  <si>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</si>
  <si>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</si>
  <si>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</si>
  <si>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</si>
  <si>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</si>
  <si>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</si>
  <si>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</si>
  <si>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</si>
  <si>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</si>
  <si>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</si>
  <si>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</si>
  <si>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</si>
  <si>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</si>
  <si>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</si>
  <si>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</si>
  <si>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</si>
  <si>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</si>
  <si>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</si>
  <si>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</si>
  <si>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</si>
  <si>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</si>
  <si>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</si>
  <si>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</si>
  <si>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</si>
  <si>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</si>
  <si>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</si>
  <si>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</si>
  <si>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</si>
  <si>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</si>
  <si>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</si>
  <si>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</si>
  <si>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</si>
  <si>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</si>
  <si>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</si>
  <si>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</si>
  <si>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</si>
  <si>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</si>
  <si>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</si>
  <si>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</si>
  <si>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</si>
  <si>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</si>
  <si>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</si>
  <si>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</si>
  <si>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</si>
  <si>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</si>
  <si>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</si>
  <si>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</si>
  <si>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</si>
  <si>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</si>
  <si>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</si>
  <si>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</si>
  <si>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</si>
  <si>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</si>
  <si>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</si>
  <si>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</si>
  <si>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</si>
  <si>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</si>
  <si>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</si>
  <si>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</si>
  <si>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</si>
  <si>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</si>
  <si>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</si>
  <si>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</si>
  <si>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</si>
  <si>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</si>
  <si>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</si>
  <si>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</si>
  <si>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</si>
  <si>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</si>
  <si>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</si>
  <si>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</si>
  <si>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</si>
  <si>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</si>
  <si>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</si>
  <si>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</si>
  <si>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</si>
  <si>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</si>
  <si>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</si>
  <si>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</si>
  <si>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</si>
  <si>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</si>
  <si>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</si>
  <si>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</si>
  <si>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</si>
  <si>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</si>
  <si>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</si>
  <si>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</si>
  <si>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</si>
  <si>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</si>
  <si>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</si>
  <si>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</si>
  <si>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</si>
  <si>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</si>
  <si>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</si>
  <si>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</si>
  <si>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</si>
  <si>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</si>
  <si>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</si>
  <si>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</si>
  <si>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</si>
  <si>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</si>
  <si>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</si>
  <si>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</si>
  <si>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</si>
  <si>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</si>
  <si>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</si>
  <si>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</si>
  <si>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</si>
  <si>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</si>
  <si>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</si>
  <si>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</si>
  <si>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</si>
  <si>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</si>
  <si>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</si>
  <si>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</si>
  <si>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</si>
  <si>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</si>
  <si>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</si>
  <si>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</si>
  <si>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</si>
  <si>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</si>
  <si>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</si>
  <si>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</si>
  <si>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</si>
  <si>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</si>
  <si>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</si>
  <si>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</si>
  <si>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</si>
  <si>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</si>
  <si>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</si>
  <si>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</si>
  <si>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</si>
  <si>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</si>
  <si>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</si>
  <si>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</si>
  <si>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</si>
  <si>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</si>
  <si>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</si>
  <si>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</si>
  <si>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</si>
  <si>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</si>
  <si>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</si>
  <si>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</si>
  <si>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</si>
  <si>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</si>
  <si>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</si>
  <si>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</si>
  <si>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</si>
  <si>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</si>
  <si>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</si>
  <si>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</si>
  <si>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</si>
  <si>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</si>
  <si>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</si>
  <si>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</si>
  <si>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</si>
  <si>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</si>
  <si>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</si>
  <si>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</si>
  <si>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</si>
  <si>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</si>
  <si>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</si>
  <si>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</si>
  <si>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</si>
  <si>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</si>
  <si>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</si>
  <si>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</si>
  <si>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</si>
  <si>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</si>
  <si>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</si>
  <si>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</si>
  <si>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</si>
  <si>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</si>
  <si>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</si>
  <si>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</si>
  <si>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</si>
  <si>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</si>
  <si>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</si>
  <si>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</si>
  <si>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</si>
  <si>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</si>
  <si>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</si>
  <si>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</si>
  <si>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</si>
  <si>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</si>
  <si>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</si>
  <si>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</si>
  <si>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</si>
  <si>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</si>
  <si>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</si>
  <si>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</si>
  <si>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</si>
  <si>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</si>
  <si>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</si>
  <si>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</si>
  <si>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</si>
  <si>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</si>
  <si>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</si>
  <si>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</si>
  <si>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</si>
  <si>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</si>
  <si>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</si>
  <si>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</si>
  <si>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</si>
  <si>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</si>
  <si>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</si>
  <si>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</si>
  <si>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</si>
  <si>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</si>
  <si>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</si>
  <si>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</si>
  <si>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</si>
  <si>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</si>
  <si>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</si>
  <si>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</si>
  <si>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</si>
  <si>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</si>
  <si>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</si>
  <si>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</si>
  <si>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</si>
  <si>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</si>
  <si>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</si>
  <si>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</si>
  <si>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</si>
  <si>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</si>
  <si>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</si>
  <si>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</si>
  <si>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</si>
  <si>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</si>
  <si>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</si>
  <si>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</si>
  <si>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</si>
  <si>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</si>
  <si>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</si>
  <si>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</si>
  <si>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</si>
  <si>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</si>
  <si>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</si>
  <si>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</si>
  <si>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</si>
  <si>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</si>
  <si>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</si>
  <si>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</si>
  <si>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</si>
  <si>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</si>
  <si>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</si>
  <si>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</si>
  <si>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</si>
  <si>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</si>
  <si>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</si>
  <si>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</si>
  <si>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</si>
  <si>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</si>
  <si>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</si>
  <si>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</si>
  <si>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</si>
  <si>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</si>
  <si>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</si>
  <si>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</si>
  <si>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</si>
  <si>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</si>
  <si>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</si>
  <si>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</si>
  <si>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</si>
  <si>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</si>
  <si>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</si>
  <si>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</si>
  <si>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</si>
  <si>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</si>
  <si>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</si>
  <si>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</si>
  <si>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</si>
  <si>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</si>
  <si>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</si>
  <si>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</si>
  <si>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</si>
  <si>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</si>
  <si>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</si>
  <si>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</si>
  <si>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</si>
  <si>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</si>
  <si>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</si>
  <si>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</si>
  <si>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</si>
  <si>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</si>
  <si>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</si>
  <si>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</si>
  <si>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</si>
  <si>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</si>
  <si>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</si>
  <si>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</si>
  <si>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</si>
  <si>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</si>
  <si>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</si>
  <si>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</si>
  <si>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</si>
  <si>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</si>
  <si>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</si>
  <si>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</si>
  <si>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</si>
  <si>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</si>
  <si>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</si>
  <si>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</si>
  <si>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</si>
  <si>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</si>
  <si>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</si>
  <si>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</si>
  <si>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</si>
  <si>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</si>
  <si>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</si>
  <si>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</si>
  <si>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</si>
  <si>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</si>
  <si>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</si>
  <si>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</si>
  <si>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</si>
  <si>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</si>
  <si>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</si>
  <si>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</si>
  <si>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</si>
  <si>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</si>
  <si>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</si>
  <si>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</si>
  <si>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</si>
  <si>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</si>
  <si>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</si>
  <si>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</si>
  <si>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</si>
  <si>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</si>
  <si>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</si>
  <si>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</si>
  <si>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</si>
  <si>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</si>
  <si>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</si>
  <si>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</si>
  <si>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</si>
  <si>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</si>
  <si>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</si>
  <si>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</si>
  <si>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</si>
  <si>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</si>
  <si>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</si>
  <si>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</si>
  <si>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</si>
  <si>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</si>
  <si>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</si>
  <si>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</si>
  <si>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</si>
  <si>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</si>
  <si>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</si>
  <si>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</si>
  <si>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</si>
  <si>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</si>
  <si>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</si>
  <si>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</si>
  <si>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</si>
  <si>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</si>
  <si>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</si>
  <si>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</si>
  <si>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</si>
  <si>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</si>
  <si>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</si>
  <si>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</si>
  <si>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</si>
  <si>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</si>
  <si>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</si>
  <si>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</si>
  <si>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</si>
  <si>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</si>
  <si>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</si>
  <si>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</si>
  <si>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</si>
  <si>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</si>
  <si>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</si>
  <si>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</si>
  <si>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</si>
  <si>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</si>
  <si>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</si>
  <si>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</si>
  <si>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</si>
  <si>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</si>
  <si>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</si>
  <si>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</si>
  <si>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</si>
  <si>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</si>
  <si>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</si>
  <si>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</si>
  <si>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</si>
  <si>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</si>
  <si>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</si>
  <si>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</si>
  <si>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</si>
  <si>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</si>
  <si>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</si>
  <si>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</si>
  <si>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</si>
  <si>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</si>
  <si>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</si>
  <si>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</si>
  <si>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</si>
  <si>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</si>
  <si>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</si>
  <si>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</si>
  <si>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</si>
  <si>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</si>
  <si>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</si>
  <si>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</si>
  <si>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</si>
  <si>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</si>
  <si>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</si>
  <si>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</si>
  <si>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</si>
  <si>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</si>
  <si>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</si>
  <si>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</si>
  <si>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</si>
  <si>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</si>
  <si>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</si>
  <si>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</si>
  <si>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</si>
  <si>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</si>
  <si>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</si>
  <si>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</si>
  <si>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</si>
  <si>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</si>
  <si>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</si>
  <si>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</si>
  <si>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</si>
  <si>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</si>
  <si>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</si>
  <si>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</si>
  <si>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</si>
  <si>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</si>
  <si>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</si>
  <si>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</si>
  <si>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</si>
  <si>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</si>
  <si>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</si>
  <si>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</si>
  <si>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</si>
  <si>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</si>
  <si>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</si>
  <si>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</si>
  <si>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</si>
  <si>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</si>
  <si>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</si>
  <si>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</si>
  <si>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</si>
  <si>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</si>
  <si>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</si>
  <si>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</si>
  <si>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</si>
  <si>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</si>
  <si>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</si>
  <si>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</si>
  <si>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</si>
  <si>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</si>
  <si>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</si>
  <si>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</si>
  <si>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</si>
  <si>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</si>
  <si>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</si>
  <si>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</si>
  <si>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</si>
  <si>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</si>
  <si>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</si>
  <si>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</si>
  <si>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</si>
  <si>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</si>
  <si>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</si>
  <si>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</si>
  <si>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</si>
  <si>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</si>
  <si>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</si>
  <si>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</si>
  <si>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</si>
  <si>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</si>
  <si>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</si>
  <si>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</si>
  <si>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</si>
  <si>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</si>
  <si>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</si>
  <si>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</si>
  <si>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</si>
  <si>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</si>
  <si>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</si>
  <si>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</si>
  <si>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</si>
  <si>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</si>
  <si>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</si>
  <si>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</si>
  <si>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</si>
  <si>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</si>
  <si>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</si>
  <si>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</si>
  <si>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</si>
  <si>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</si>
  <si>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</si>
  <si>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</si>
  <si>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</si>
  <si>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</si>
  <si>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</si>
  <si>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</si>
  <si>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</si>
  <si>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</si>
  <si>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</si>
  <si>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</si>
  <si>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</si>
  <si>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</si>
  <si>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</si>
  <si>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</si>
  <si>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</si>
  <si>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</si>
  <si>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</si>
  <si>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</si>
  <si>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</si>
  <si>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</si>
  <si>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</si>
  <si>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</si>
  <si>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</si>
  <si>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</si>
  <si>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</si>
  <si>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</si>
  <si>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</si>
  <si>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</si>
  <si>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</si>
  <si>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</si>
  <si>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</si>
  <si>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</si>
  <si>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</si>
  <si>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</si>
  <si>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</si>
  <si>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</si>
  <si>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</si>
  <si>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</si>
  <si>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</si>
  <si>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</si>
  <si>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</si>
  <si>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</si>
  <si>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</si>
  <si>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</si>
  <si>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</si>
  <si>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</si>
  <si>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</si>
  <si>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</si>
  <si>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</si>
  <si>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</si>
  <si>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</si>
  <si>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</si>
  <si>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</si>
  <si>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</si>
  <si>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</si>
  <si>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</si>
  <si>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</si>
  <si>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</si>
  <si>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</si>
  <si>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</si>
  <si>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</si>
  <si>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</si>
  <si>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</si>
  <si>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</si>
  <si>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</si>
  <si>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</si>
  <si>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</si>
  <si>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</si>
  <si>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</si>
  <si>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</si>
  <si>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</si>
  <si>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</si>
  <si>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</si>
  <si>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</si>
  <si>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</si>
  <si>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</si>
  <si>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</si>
  <si>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</si>
  <si>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</si>
  <si>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</si>
  <si>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</si>
  <si>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</si>
  <si>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</si>
  <si>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</si>
  <si>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</si>
  <si>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</si>
  <si>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</si>
  <si>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</si>
  <si>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</si>
  <si>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</si>
  <si>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</si>
  <si>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</si>
  <si>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</si>
  <si>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</si>
  <si>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</si>
  <si>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</si>
  <si>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</si>
  <si>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</si>
  <si>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</si>
  <si>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</si>
  <si>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</si>
  <si>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</si>
  <si>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</si>
  <si>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</si>
  <si>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</si>
  <si>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</si>
  <si>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</si>
  <si>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</si>
  <si>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</si>
  <si>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</si>
  <si>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</si>
  <si>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</si>
  <si>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</si>
  <si>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</si>
  <si>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</si>
  <si>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</si>
  <si>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</si>
  <si>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</si>
  <si>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</si>
  <si>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</si>
  <si>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</si>
  <si>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</si>
  <si>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</si>
  <si>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</si>
  <si>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</si>
  <si>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</si>
  <si>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</si>
  <si>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</si>
  <si>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</si>
  <si>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</si>
  <si>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</si>
  <si>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</si>
  <si>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</si>
  <si>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</si>
  <si>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</si>
  <si>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</si>
  <si>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</si>
  <si>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</si>
  <si>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</si>
  <si>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</si>
  <si>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</si>
  <si>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</si>
  <si>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</si>
  <si>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</si>
  <si>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</si>
  <si>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</si>
  <si>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</si>
  <si>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</si>
  <si>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</si>
  <si>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</si>
  <si>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</si>
  <si>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</si>
  <si>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</si>
  <si>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</si>
  <si>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</si>
  <si>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</si>
  <si>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</si>
  <si>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</si>
  <si>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</si>
  <si>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</si>
  <si>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</si>
  <si>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</si>
  <si>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</si>
  <si>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</si>
  <si>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</si>
  <si>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</si>
  <si>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</si>
  <si>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</si>
  <si>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</si>
  <si>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</si>
  <si>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</si>
  <si>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</si>
  <si>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</si>
  <si>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</si>
  <si>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</si>
  <si>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</si>
  <si>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</si>
  <si>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</si>
  <si>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</si>
  <si>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</si>
  <si>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</si>
  <si>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</si>
  <si>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</si>
  <si>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</si>
  <si>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</si>
  <si>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</si>
  <si>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</si>
  <si>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</si>
  <si>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</si>
  <si>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</si>
  <si>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</si>
  <si>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</si>
  <si>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</si>
  <si>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</si>
  <si>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</si>
  <si>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</si>
  <si>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</si>
  <si>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</si>
  <si>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</si>
  <si>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</si>
  <si>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</si>
  <si>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</si>
  <si>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</si>
  <si>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</si>
  <si>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</si>
  <si>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</si>
  <si>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</si>
  <si>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</si>
  <si>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</si>
  <si>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</si>
  <si>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</si>
  <si>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</si>
  <si>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</si>
  <si>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</si>
  <si>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</si>
  <si>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</si>
  <si>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</si>
  <si>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</si>
  <si>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</si>
  <si>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</si>
  <si>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</si>
  <si>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</si>
  <si>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</si>
  <si>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</si>
  <si>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</si>
  <si>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</si>
  <si>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</si>
  <si>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</si>
  <si>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</si>
  <si>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</si>
  <si>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</si>
  <si>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</si>
  <si>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</si>
  <si>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</si>
  <si>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</si>
  <si>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</si>
  <si>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</si>
  <si>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</si>
  <si>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</si>
  <si>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</si>
  <si>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</si>
  <si>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</si>
  <si>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</si>
  <si>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</si>
  <si>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</si>
  <si>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</si>
  <si>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</si>
  <si>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</si>
  <si>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</si>
  <si>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</si>
  <si>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</si>
  <si>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</si>
  <si>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</si>
  <si>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</si>
  <si>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</si>
  <si>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</si>
  <si>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</si>
  <si>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</si>
  <si>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</si>
  <si>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</si>
  <si>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</si>
  <si>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</si>
  <si>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</si>
  <si>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</si>
  <si>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</si>
  <si>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</si>
  <si>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</si>
  <si>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</si>
  <si>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</si>
  <si>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</si>
  <si>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</si>
  <si>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</si>
  <si>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</si>
  <si>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</si>
  <si>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</si>
  <si>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</si>
  <si>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</si>
  <si>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</si>
  <si>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</si>
  <si>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</si>
  <si>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</si>
  <si>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</si>
  <si>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</si>
  <si>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</si>
  <si>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</si>
  <si>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</si>
  <si>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</si>
  <si>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</si>
  <si>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</si>
  <si>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</si>
  <si>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</si>
  <si>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</si>
  <si>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</si>
  <si>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</si>
  <si>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</si>
  <si>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</si>
  <si>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</si>
  <si>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</si>
  <si>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</si>
  <si>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</si>
  <si>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</si>
  <si>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</si>
  <si>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</si>
  <si>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</si>
  <si>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</si>
  <si>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</si>
  <si>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</si>
  <si>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</si>
  <si>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</si>
  <si>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</si>
  <si>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</si>
  <si>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</si>
  <si>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</si>
  <si>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</si>
  <si>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</si>
  <si>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</si>
  <si>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</si>
  <si>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</si>
  <si>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</si>
  <si>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</si>
  <si>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</si>
  <si>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</si>
  <si>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</si>
  <si>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</si>
  <si>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</si>
  <si>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</si>
  <si>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</si>
  <si>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</si>
  <si>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</si>
  <si>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</si>
  <si>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</si>
  <si>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</si>
  <si>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</si>
  <si>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</si>
  <si>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</si>
  <si>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</si>
  <si>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</si>
  <si>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</si>
  <si>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</si>
  <si>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</si>
  <si>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</si>
  <si>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</si>
  <si>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</si>
  <si>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</si>
  <si>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</si>
  <si>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</si>
  <si>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</si>
  <si>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</si>
  <si>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</si>
  <si>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</si>
  <si>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</si>
  <si>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</si>
  <si>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</si>
  <si>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</si>
  <si>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</si>
  <si>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</si>
  <si>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</si>
  <si>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</si>
  <si>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</si>
  <si>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</si>
  <si>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</si>
  <si>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</si>
  <si>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</si>
  <si>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</si>
  <si>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</si>
  <si>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</si>
  <si>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</si>
  <si>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</si>
  <si>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</si>
  <si>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</si>
  <si>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</si>
  <si>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</si>
  <si>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</si>
  <si>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</si>
  <si>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</si>
  <si>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</si>
  <si>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</si>
  <si>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</si>
  <si>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</si>
  <si>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</si>
  <si>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</si>
  <si>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</si>
  <si>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</si>
  <si>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</si>
  <si>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</si>
  <si>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</si>
  <si>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</si>
  <si>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</si>
  <si>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</si>
  <si>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</si>
  <si>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</si>
  <si>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</si>
  <si>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</si>
  <si>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</si>
  <si>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</si>
  <si>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</si>
  <si>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</si>
  <si>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</si>
  <si>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</si>
  <si>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</si>
  <si>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</si>
  <si>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</si>
  <si>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</si>
  <si>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</si>
  <si>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</si>
  <si>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</si>
  <si>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</si>
  <si>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</si>
  <si>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</si>
  <si>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</si>
  <si>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</si>
  <si>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</si>
  <si>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</si>
  <si>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</si>
  <si>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</si>
  <si>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</si>
  <si>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</si>
  <si>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</si>
  <si>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</si>
  <si>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</si>
  <si>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</si>
  <si>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</si>
  <si>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</si>
  <si>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</si>
  <si>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</si>
  <si>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</si>
  <si>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</si>
  <si>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</si>
  <si>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</si>
  <si>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</si>
  <si>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</si>
  <si>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</si>
  <si>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</si>
  <si>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</si>
  <si>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</si>
  <si>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</si>
  <si>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</si>
  <si>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</si>
  <si>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</si>
  <si>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</si>
  <si>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</si>
  <si>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</si>
  <si>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</si>
  <si>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</si>
  <si>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</si>
  <si>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</si>
  <si>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</si>
  <si>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</si>
  <si>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</si>
  <si>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</si>
  <si>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</si>
  <si>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</si>
  <si>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</si>
  <si>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</si>
  <si>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</si>
  <si>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</si>
  <si>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</si>
  <si>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</si>
  <si>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</si>
  <si>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</si>
  <si>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</si>
  <si>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</si>
  <si>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</si>
  <si>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</si>
  <si>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</si>
  <si>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</si>
  <si>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</si>
  <si>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</si>
  <si>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</si>
  <si>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</si>
  <si>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</si>
  <si>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</si>
  <si>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</si>
  <si>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</si>
  <si>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</si>
  <si>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</si>
  <si>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</si>
  <si>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</si>
  <si>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</si>
  <si>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</si>
  <si>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</si>
  <si>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</si>
  <si>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</si>
  <si>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</si>
  <si>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</si>
  <si>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</si>
  <si>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</si>
  <si>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</si>
  <si>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</si>
  <si>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</si>
  <si>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</si>
  <si>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</si>
  <si>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</si>
  <si>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</si>
  <si>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</si>
  <si>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</si>
  <si>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</si>
  <si>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</si>
  <si>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</si>
  <si>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</si>
  <si>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</si>
  <si>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</si>
  <si>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</si>
  <si>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</si>
  <si>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</si>
  <si>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</si>
  <si>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</si>
  <si>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</si>
  <si>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</si>
  <si>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</si>
  <si>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</si>
  <si>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</si>
  <si>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</si>
  <si>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</si>
  <si>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</si>
  <si>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</si>
  <si>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</si>
  <si>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</si>
  <si>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</si>
  <si>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</si>
  <si>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</si>
  <si>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</si>
  <si>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</si>
  <si>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</si>
  <si>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</si>
  <si>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</si>
  <si>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</si>
  <si>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</si>
  <si>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</si>
  <si>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</si>
  <si>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</si>
  <si>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</si>
  <si>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</si>
  <si>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</si>
  <si>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</si>
  <si>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</si>
  <si>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</si>
  <si>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</si>
  <si>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</si>
  <si>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</si>
  <si>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</si>
  <si>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</si>
  <si>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</si>
  <si>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</si>
  <si>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</si>
  <si>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</si>
  <si>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</si>
  <si>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</si>
  <si>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</si>
  <si>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</si>
  <si>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</si>
  <si>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</si>
  <si>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</si>
  <si>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</si>
  <si>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</si>
  <si>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</si>
  <si>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</si>
  <si>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</si>
  <si>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</si>
  <si>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</si>
  <si>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</si>
  <si>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</si>
  <si>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</si>
  <si>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</si>
  <si>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</si>
  <si>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</si>
  <si>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</si>
  <si>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</si>
  <si>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</si>
  <si>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</si>
  <si>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</si>
  <si>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</si>
  <si>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</si>
  <si>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</si>
  <si>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</si>
  <si>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</si>
  <si>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</si>
  <si>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</si>
  <si>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</si>
  <si>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</si>
  <si>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</si>
  <si>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</si>
  <si>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</si>
  <si>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</si>
  <si>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</si>
  <si>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</si>
  <si>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</si>
  <si>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</si>
  <si>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</si>
  <si>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</si>
  <si>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</si>
  <si>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</si>
  <si>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</si>
  <si>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</si>
  <si>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</si>
  <si>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</si>
  <si>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</si>
  <si>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</si>
  <si>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</si>
  <si>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</si>
  <si>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</si>
  <si>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</si>
  <si>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</si>
  <si>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</si>
  <si>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</si>
  <si>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</si>
  <si>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</si>
  <si>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</si>
  <si>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</si>
  <si>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</si>
  <si>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</si>
  <si>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</si>
  <si>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</si>
  <si>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</si>
  <si>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</si>
  <si>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</si>
  <si>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</si>
  <si>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</si>
  <si>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</si>
  <si>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</si>
  <si>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</si>
  <si>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</si>
  <si>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</si>
  <si>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</si>
  <si>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</si>
  <si>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</si>
  <si>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</si>
  <si>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</si>
  <si>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</si>
  <si>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</si>
  <si>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</si>
  <si>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</si>
  <si>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</si>
  <si>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</si>
  <si>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</si>
  <si>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</si>
  <si>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</si>
  <si>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</si>
  <si>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</si>
  <si>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</si>
  <si>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</si>
  <si>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</si>
  <si>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</si>
  <si>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</si>
  <si>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</si>
  <si>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</si>
  <si>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</si>
  <si>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</si>
  <si>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</si>
  <si>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</si>
  <si>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</si>
  <si>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</si>
  <si>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</si>
  <si>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</si>
  <si>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</si>
  <si>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</si>
  <si>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</si>
  <si>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</si>
  <si>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</si>
  <si>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</si>
  <si>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</si>
  <si>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</si>
  <si>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</si>
  <si>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</si>
  <si>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</si>
  <si>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</si>
  <si>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</si>
  <si>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</si>
  <si>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</si>
  <si>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</si>
  <si>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</si>
  <si>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</si>
  <si>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</si>
  <si>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</si>
  <si>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</si>
  <si>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</si>
  <si>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</si>
  <si>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</si>
  <si>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</si>
  <si>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</si>
  <si>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</si>
  <si>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</si>
  <si>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</si>
  <si>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</si>
  <si>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</si>
  <si>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</si>
  <si>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</si>
  <si>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</si>
  <si>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</si>
  <si>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</si>
  <si>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</si>
  <si>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</si>
  <si>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</si>
  <si>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</si>
  <si>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</si>
  <si>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</si>
  <si>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</si>
  <si>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</si>
  <si>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</si>
  <si>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</si>
  <si>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</si>
  <si>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</si>
  <si>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</si>
  <si>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</si>
  <si>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</si>
  <si>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</si>
  <si>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</si>
  <si>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</si>
  <si>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</si>
  <si>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</si>
  <si>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</si>
  <si>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</si>
  <si>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</si>
  <si>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</si>
  <si>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</si>
  <si>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</si>
  <si>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</si>
  <si>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</si>
  <si>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</si>
  <si>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</si>
  <si>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</si>
  <si>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</si>
  <si>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</si>
  <si>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</si>
  <si>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</si>
  <si>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</si>
  <si>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</si>
  <si>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</si>
  <si>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</si>
  <si>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</si>
  <si>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</si>
  <si>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</si>
  <si>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</si>
  <si>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</si>
  <si>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</si>
  <si>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</si>
  <si>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</si>
  <si>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</si>
  <si>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</si>
  <si>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</si>
  <si>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</si>
  <si>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</si>
  <si>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</si>
  <si>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</si>
  <si>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</si>
  <si>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</si>
  <si>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</si>
  <si>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</si>
  <si>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</si>
  <si>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</si>
  <si>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</si>
  <si>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</si>
  <si>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</si>
  <si>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</si>
  <si>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</si>
  <si>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</si>
  <si>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</si>
  <si>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</si>
  <si>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</si>
  <si>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</si>
  <si>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</si>
  <si>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</si>
  <si>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</si>
  <si>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</si>
  <si>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</si>
  <si>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</si>
  <si>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</si>
  <si>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</si>
  <si>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</si>
  <si>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</si>
  <si>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</si>
  <si>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</si>
  <si>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</si>
  <si>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</si>
  <si>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</si>
  <si>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</si>
  <si>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</si>
  <si>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</si>
  <si>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</si>
  <si>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</si>
  <si>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</si>
  <si>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</si>
  <si>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</si>
  <si>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</si>
  <si>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</si>
  <si>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</si>
  <si>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</si>
  <si>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</si>
  <si>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</si>
  <si>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</si>
  <si>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</si>
  <si>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</si>
  <si>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</si>
  <si>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</si>
  <si>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</si>
  <si>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</si>
  <si>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</si>
  <si>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</si>
  <si>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</si>
  <si>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</si>
  <si>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</si>
  <si>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</si>
  <si>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</si>
  <si>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</si>
  <si>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</si>
  <si>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</si>
  <si>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</si>
  <si>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</si>
  <si>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</si>
  <si>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</si>
  <si>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</si>
  <si>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</si>
  <si>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</si>
  <si>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</si>
  <si>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</si>
  <si>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</si>
  <si>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</si>
  <si>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</si>
  <si>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</si>
  <si>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</si>
  <si>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</si>
  <si>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</si>
  <si>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</si>
  <si>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</si>
  <si>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</si>
  <si>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</si>
  <si>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</si>
  <si>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</si>
  <si>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</si>
  <si>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</si>
  <si>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</si>
  <si>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</si>
  <si>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</si>
  <si>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</si>
  <si>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</si>
  <si>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</si>
  <si>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</si>
  <si>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</si>
  <si>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</si>
  <si>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</si>
  <si>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</si>
  <si>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</si>
  <si>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</si>
  <si>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</si>
  <si>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</si>
  <si>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</si>
  <si>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</si>
  <si>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</si>
  <si>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</si>
  <si>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</si>
  <si>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</si>
  <si>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</si>
  <si>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</si>
  <si>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</si>
  <si>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</si>
  <si>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</si>
  <si>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</si>
  <si>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</si>
  <si>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</si>
  <si>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</si>
  <si>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</si>
  <si>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</si>
  <si>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</si>
  <si>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</si>
  <si>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</si>
  <si>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</si>
  <si>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</si>
  <si>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</si>
  <si>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</si>
  <si>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</si>
  <si>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</si>
  <si>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</si>
  <si>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</si>
  <si>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</si>
  <si>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</si>
  <si>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</si>
  <si>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</si>
  <si>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</si>
  <si>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</si>
  <si>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</si>
  <si>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</si>
  <si>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</si>
  <si>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</si>
  <si>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</si>
  <si>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</si>
  <si>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</si>
  <si>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</si>
  <si>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</si>
  <si>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</si>
  <si>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</si>
  <si>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</si>
  <si>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</si>
  <si>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</si>
  <si>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</si>
  <si>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</si>
  <si>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</si>
  <si>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</si>
  <si>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</si>
  <si>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</si>
  <si>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</si>
  <si>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</si>
  <si>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</si>
  <si>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</si>
  <si>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</si>
  <si>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</si>
  <si>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</si>
  <si>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</si>
  <si>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</si>
  <si>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</si>
  <si>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</si>
  <si>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</si>
  <si>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</si>
  <si>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</si>
  <si>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</si>
  <si>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</si>
  <si>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</si>
  <si>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</si>
  <si>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</si>
  <si>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</si>
  <si>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</si>
  <si>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</si>
  <si>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</si>
  <si>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</si>
  <si>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</si>
  <si>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</si>
  <si>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</si>
  <si>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</si>
  <si>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</si>
  <si>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</si>
  <si>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</si>
  <si>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</si>
  <si>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</si>
  <si>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</si>
  <si>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</si>
  <si>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</si>
  <si>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</si>
  <si>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</si>
  <si>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</si>
  <si>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</si>
  <si>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</si>
  <si>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</si>
  <si>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</si>
  <si>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</si>
  <si>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</si>
  <si>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</si>
  <si>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</si>
  <si>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</si>
  <si>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</si>
  <si>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</si>
  <si>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</si>
  <si>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</si>
  <si>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</si>
  <si>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</si>
  <si>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</si>
  <si>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</si>
  <si>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</si>
  <si>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</si>
  <si>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</si>
  <si>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</si>
  <si>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</si>
  <si>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</si>
  <si>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</si>
  <si>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</si>
  <si>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</si>
  <si>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</si>
  <si>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</si>
  <si>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</si>
  <si>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</si>
  <si>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</si>
  <si>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</si>
  <si>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</si>
  <si>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</si>
  <si>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</si>
  <si>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</si>
  <si>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</si>
  <si>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</si>
  <si>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</si>
  <si>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</si>
  <si>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</si>
  <si>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</si>
  <si>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</si>
  <si>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</si>
  <si>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</si>
  <si>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</si>
  <si>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</si>
  <si>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</si>
  <si>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</si>
  <si>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</si>
  <si>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</si>
  <si>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</si>
  <si>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</si>
  <si>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</si>
  <si>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</si>
  <si>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</si>
  <si>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</si>
  <si>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</si>
  <si>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</si>
  <si>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</si>
  <si>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</si>
  <si>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</si>
  <si>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</si>
  <si>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</si>
  <si>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</si>
  <si>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</si>
  <si>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</si>
  <si>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</si>
  <si>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</si>
  <si>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</si>
  <si>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</si>
  <si>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</si>
  <si>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</si>
  <si>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</si>
  <si>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</si>
  <si>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</si>
  <si>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</si>
  <si>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</si>
  <si>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</si>
  <si>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</si>
  <si>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</si>
  <si>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</si>
  <si>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</si>
  <si>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</si>
  <si>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</si>
  <si>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</si>
  <si>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</si>
  <si>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</si>
  <si>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</si>
  <si>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</si>
  <si>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</si>
  <si>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</si>
  <si>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</si>
  <si>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</si>
  <si>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</si>
  <si>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</si>
  <si>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</si>
  <si>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</si>
  <si>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</si>
  <si>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</si>
  <si>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</si>
  <si>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</si>
  <si>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</si>
  <si>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</si>
  <si>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</si>
  <si>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</si>
  <si>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</si>
  <si>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</si>
  <si>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</si>
  <si>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</si>
  <si>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</si>
  <si>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</si>
  <si>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</si>
  <si>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</si>
  <si>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</si>
  <si>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</si>
  <si>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</si>
  <si>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</si>
  <si>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</si>
  <si>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</si>
  <si>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</si>
  <si>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</si>
  <si>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</si>
  <si>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</si>
  <si>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</si>
  <si>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</si>
  <si>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</si>
  <si>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</si>
  <si>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</si>
  <si>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</si>
  <si>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</si>
  <si>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</si>
  <si>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</si>
  <si>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</si>
  <si>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</si>
  <si>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</si>
  <si>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</si>
  <si>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</si>
  <si>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</si>
  <si>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</si>
  <si>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</si>
  <si>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</si>
  <si>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</si>
  <si>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</si>
  <si>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</si>
  <si>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</si>
  <si>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</si>
  <si>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</si>
  <si>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</si>
  <si>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</si>
  <si>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</si>
  <si>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</si>
  <si>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</si>
  <si>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</si>
  <si>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</si>
  <si>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</si>
  <si>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</si>
  <si>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</si>
  <si>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</si>
  <si>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</si>
  <si>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</si>
  <si>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</si>
  <si>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</si>
  <si>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</si>
  <si>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</si>
  <si>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</si>
  <si>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</si>
  <si>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</si>
  <si>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</si>
  <si>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</si>
  <si>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</si>
  <si>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</si>
  <si>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</si>
  <si>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</si>
  <si>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</si>
  <si>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</si>
  <si>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</si>
  <si>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</si>
  <si>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</si>
  <si>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</si>
  <si>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</si>
  <si>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</si>
  <si>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</si>
  <si>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</si>
  <si>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</si>
  <si>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</si>
  <si>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</si>
  <si>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</si>
  <si>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</si>
  <si>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</si>
  <si>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</si>
  <si>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</si>
  <si>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</si>
  <si>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</si>
  <si>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</si>
  <si>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</si>
  <si>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</si>
  <si>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</si>
  <si>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</si>
  <si>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</si>
  <si>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</si>
  <si>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</si>
  <si>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</si>
  <si>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</si>
  <si>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</si>
  <si>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</si>
  <si>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</si>
  <si>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</si>
  <si>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</si>
  <si>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</si>
  <si>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</si>
  <si>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</si>
  <si>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</si>
  <si>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</si>
  <si>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</si>
  <si>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</si>
  <si>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</si>
  <si>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</si>
  <si>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</si>
  <si>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</si>
  <si>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</si>
  <si>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</si>
  <si>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</si>
  <si>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</si>
  <si>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</si>
  <si>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</si>
  <si>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</si>
  <si>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</si>
  <si>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</si>
  <si>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</si>
  <si>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</si>
  <si>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</si>
  <si>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</si>
  <si>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</si>
  <si>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</si>
  <si>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</si>
  <si>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</si>
  <si>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</si>
  <si>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</si>
  <si>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</si>
  <si>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</si>
  <si>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</si>
  <si>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</si>
  <si>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</si>
  <si>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</si>
  <si>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</si>
  <si>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</si>
  <si>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</si>
  <si>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</si>
  <si>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</si>
  <si>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</si>
  <si>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</si>
  <si>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</si>
  <si>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</si>
  <si>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</si>
  <si>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</si>
  <si>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</si>
  <si>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</si>
  <si>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</si>
  <si>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</si>
  <si>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</si>
  <si>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</si>
  <si>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</si>
  <si>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</si>
  <si>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</si>
  <si>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</si>
  <si>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</si>
  <si>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</si>
  <si>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</si>
  <si>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</si>
  <si>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</si>
  <si>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</si>
  <si>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</si>
  <si>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</si>
  <si>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</si>
  <si>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</si>
  <si>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</si>
  <si>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</si>
  <si>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</si>
  <si>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</si>
  <si>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</si>
  <si>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</si>
  <si>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</si>
  <si>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</si>
  <si>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</si>
  <si>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</si>
  <si>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</si>
  <si>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</si>
  <si>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</si>
  <si>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</si>
  <si>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</si>
  <si>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</si>
  <si>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</si>
  <si>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</si>
  <si>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</si>
  <si>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</si>
  <si>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</si>
  <si>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</si>
  <si>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</si>
  <si>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</si>
  <si>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</si>
  <si>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</si>
  <si>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</si>
  <si>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</si>
  <si>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</si>
  <si>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</si>
  <si>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</si>
  <si>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</si>
  <si>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</si>
  <si>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</si>
  <si>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</si>
  <si>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</si>
  <si>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</si>
  <si>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</si>
  <si>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</si>
  <si>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</si>
  <si>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</si>
  <si>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</si>
  <si>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</si>
  <si>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</si>
  <si>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</si>
  <si>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</si>
  <si>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</si>
  <si>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</si>
  <si>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</si>
  <si>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</si>
  <si>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</si>
  <si>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</si>
  <si>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</si>
  <si>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</si>
  <si>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</si>
  <si>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</si>
  <si>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</si>
  <si>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</si>
  <si>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</si>
  <si>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</si>
  <si>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</si>
  <si>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</si>
  <si>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</si>
  <si>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</si>
  <si>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</si>
  <si>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</si>
  <si>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</si>
  <si>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</si>
  <si>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</si>
  <si>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</si>
  <si>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</si>
  <si>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</si>
  <si>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</si>
  <si>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</si>
  <si>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</si>
  <si>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</si>
  <si>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</si>
  <si>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</si>
  <si>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</si>
  <si>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</si>
  <si>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</si>
  <si>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</si>
  <si>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</si>
  <si>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</si>
  <si>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</si>
  <si>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</si>
  <si>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</si>
  <si>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</si>
  <si>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</si>
  <si>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</si>
  <si>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</si>
  <si>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</si>
  <si>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</si>
  <si>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</si>
  <si>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</si>
  <si>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</si>
  <si>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</si>
  <si>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</si>
  <si>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</si>
  <si>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</si>
  <si>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</si>
  <si>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</si>
  <si>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</si>
  <si>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</si>
  <si>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</si>
  <si>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</si>
  <si>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</si>
  <si>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</si>
  <si>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</si>
  <si>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</si>
  <si>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</si>
  <si>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</si>
  <si>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</si>
  <si>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</si>
  <si>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</si>
  <si>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</si>
  <si>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</si>
  <si>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</si>
  <si>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</si>
  <si>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</si>
  <si>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</si>
  <si>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</si>
  <si>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</si>
  <si>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</si>
  <si>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</si>
  <si>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</si>
  <si>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</si>
  <si>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</si>
  <si>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</si>
  <si>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</si>
  <si>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</si>
  <si>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</si>
  <si>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</si>
  <si>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</si>
  <si>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</si>
  <si>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</si>
  <si>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</si>
  <si>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</si>
  <si>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</si>
  <si>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</si>
  <si>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</si>
  <si>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</si>
  <si>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</si>
  <si>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</si>
  <si>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</si>
  <si>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</si>
  <si>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</si>
  <si>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</si>
  <si>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</si>
  <si>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</si>
  <si>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</si>
  <si>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</si>
  <si>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</si>
  <si>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</si>
  <si>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</si>
  <si>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</si>
  <si>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</si>
  <si>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</si>
  <si>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</si>
  <si>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</si>
  <si>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</si>
  <si>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</si>
  <si>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</si>
  <si>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</si>
  <si>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</si>
  <si>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</si>
  <si>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</si>
  <si>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</si>
  <si>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</si>
  <si>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</si>
  <si>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</si>
  <si>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</si>
  <si>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</si>
  <si>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</si>
  <si>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</si>
  <si>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</si>
  <si>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</si>
  <si>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</si>
  <si>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</si>
  <si>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</si>
  <si>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</si>
  <si>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</si>
  <si>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</si>
  <si>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</si>
  <si>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</si>
  <si>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</si>
  <si>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</si>
  <si>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</si>
  <si>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</si>
  <si>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</si>
  <si>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</si>
  <si>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</si>
  <si>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</si>
  <si>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</si>
  <si>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</si>
  <si>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</si>
  <si>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</si>
  <si>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</si>
  <si>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</si>
  <si>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</si>
  <si>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</si>
  <si>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</si>
  <si>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</si>
  <si>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</si>
  <si>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</si>
  <si>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</si>
  <si>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</si>
  <si>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</si>
  <si>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</si>
  <si>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</si>
  <si>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</si>
  <si>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</si>
  <si>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</si>
  <si>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</si>
  <si>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</si>
  <si>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</si>
  <si>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</si>
  <si>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</si>
  <si>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</si>
  <si>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</si>
  <si>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</si>
  <si>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</si>
  <si>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</si>
  <si>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</si>
  <si>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</si>
  <si>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</si>
  <si>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</si>
  <si>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</si>
  <si>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</si>
  <si>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</si>
  <si>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</si>
  <si>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</si>
  <si>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</si>
  <si>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</si>
  <si>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</si>
  <si>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</si>
  <si>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</si>
  <si>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</si>
  <si>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</si>
  <si>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</si>
  <si>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</si>
  <si>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</si>
  <si>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</si>
  <si>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</si>
  <si>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</si>
  <si>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</si>
  <si>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</si>
  <si>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</si>
  <si>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</si>
  <si>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</si>
  <si>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</si>
  <si>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</si>
  <si>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</si>
  <si>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</si>
  <si>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</si>
  <si>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</si>
  <si>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</si>
  <si>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</si>
  <si>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</si>
  <si>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</si>
  <si>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</si>
  <si>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</si>
  <si>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</si>
  <si>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</si>
  <si>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</si>
  <si>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</si>
  <si>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</si>
  <si>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</si>
  <si>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</si>
  <si>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</si>
  <si>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</si>
  <si>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</si>
  <si>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</si>
  <si>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</si>
  <si>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</si>
  <si>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</si>
  <si>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</si>
  <si>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</si>
  <si>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</si>
  <si>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</si>
  <si>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</si>
  <si>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</si>
  <si>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</si>
  <si>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</si>
  <si>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</si>
  <si>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</si>
  <si>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</si>
  <si>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</si>
  <si>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</si>
  <si>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</si>
  <si>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</si>
  <si>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</si>
  <si>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</si>
  <si>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</si>
  <si>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</si>
  <si>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</si>
  <si>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</si>
  <si>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</si>
  <si>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</si>
  <si>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</si>
  <si>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</si>
  <si>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</si>
  <si>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</si>
  <si>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</si>
  <si>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</si>
  <si>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</si>
  <si>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</si>
  <si>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</si>
  <si>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</si>
  <si>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</si>
  <si>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</si>
  <si>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</si>
  <si>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</si>
  <si>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</si>
  <si>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</si>
  <si>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</si>
  <si>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</si>
  <si>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</si>
  <si>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</si>
  <si>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</si>
  <si>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</si>
  <si>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</si>
  <si>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</si>
  <si>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</si>
  <si>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</si>
  <si>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</si>
  <si>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</si>
  <si>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</si>
  <si>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</si>
  <si>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</si>
  <si>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</si>
  <si>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</si>
  <si>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</si>
  <si>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</si>
  <si>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</si>
  <si>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</si>
  <si>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</si>
  <si>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</si>
  <si>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</si>
  <si>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</si>
  <si>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</si>
  <si>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</si>
  <si>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</si>
  <si>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</si>
  <si>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</si>
  <si>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</si>
  <si>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</si>
  <si>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</si>
  <si>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</si>
  <si>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</si>
  <si>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</si>
  <si>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</si>
  <si>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</si>
  <si>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</si>
  <si>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</si>
  <si>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</si>
  <si>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</si>
  <si>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</si>
  <si>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</si>
  <si>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</si>
  <si>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</si>
  <si>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</si>
  <si>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</si>
  <si>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</si>
  <si>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</si>
  <si>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</si>
  <si>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</si>
  <si>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</si>
  <si>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</si>
  <si>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</si>
  <si>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</si>
  <si>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</si>
  <si>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</si>
  <si>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</si>
  <si>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</si>
  <si>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</si>
  <si>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</si>
  <si>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</si>
  <si>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</si>
  <si>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</si>
  <si>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</si>
  <si>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</si>
  <si>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</si>
  <si>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</si>
  <si>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</si>
  <si>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</si>
  <si>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</si>
  <si>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</si>
  <si>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</si>
  <si>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</si>
  <si>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</si>
  <si>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</si>
  <si>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</si>
  <si>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</si>
  <si>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</si>
  <si>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</si>
  <si>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</si>
  <si>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</si>
  <si>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</si>
  <si>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</si>
  <si>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</si>
  <si>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</si>
  <si>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</si>
  <si>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</si>
  <si>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</si>
  <si>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</si>
  <si>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</si>
  <si>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</si>
  <si>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</si>
  <si>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</si>
  <si>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</si>
  <si>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</si>
  <si>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</si>
  <si>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</si>
  <si>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</si>
  <si>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</si>
  <si>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</si>
  <si>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</si>
  <si>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</si>
  <si>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</si>
  <si>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</si>
  <si>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</si>
  <si>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</si>
  <si>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</si>
  <si>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</si>
  <si>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</si>
  <si>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</si>
  <si>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</si>
  <si>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</si>
  <si>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</si>
  <si>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</si>
  <si>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</si>
  <si>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</si>
  <si>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</si>
  <si>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</si>
  <si>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</si>
  <si>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</si>
  <si>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</si>
  <si>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</si>
  <si>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</si>
  <si>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</si>
  <si>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</si>
  <si>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</si>
  <si>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</si>
  <si>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</si>
  <si>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</si>
  <si>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</si>
  <si>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</si>
  <si>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</si>
  <si>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</si>
  <si>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</si>
  <si>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</si>
  <si>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</si>
  <si>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</si>
  <si>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</si>
  <si>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</si>
  <si>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</si>
  <si>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</si>
  <si>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</si>
  <si>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</si>
  <si>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</si>
  <si>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</si>
  <si>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</si>
  <si>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</si>
  <si>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</si>
  <si>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</si>
  <si>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</si>
  <si>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</si>
  <si>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</si>
  <si>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</si>
  <si>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</si>
  <si>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</si>
  <si>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</si>
  <si>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</si>
  <si>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</si>
  <si>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</si>
  <si>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</si>
  <si>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</si>
  <si>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</si>
  <si>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</si>
  <si>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</si>
  <si>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</si>
  <si>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</si>
  <si>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</si>
  <si>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</si>
  <si>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</si>
  <si>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</si>
  <si>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</si>
  <si>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</si>
  <si>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</si>
  <si>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</si>
  <si>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</si>
  <si>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</si>
  <si>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</si>
  <si>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</si>
  <si>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</si>
  <si>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</si>
  <si>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</si>
  <si>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</si>
  <si>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</si>
  <si>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</si>
  <si>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</si>
  <si>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</si>
  <si>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</si>
  <si>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</si>
  <si>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</si>
  <si>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</si>
  <si>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</si>
  <si>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</si>
  <si>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</si>
  <si>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</si>
  <si>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</si>
  <si>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</si>
  <si>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</si>
  <si>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</si>
  <si>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</si>
  <si>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</si>
  <si>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</si>
  <si>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</si>
  <si>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</si>
  <si>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</si>
  <si>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</si>
  <si>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</si>
  <si>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</si>
  <si>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</si>
  <si>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</si>
  <si>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</si>
  <si>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</si>
  <si>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</si>
  <si>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</si>
  <si>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</si>
  <si>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</si>
  <si>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</si>
  <si>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</si>
  <si>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</si>
  <si>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</si>
  <si>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</si>
  <si>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</si>
  <si>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</si>
  <si>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</si>
  <si>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</si>
  <si>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</si>
  <si>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</si>
  <si>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</si>
  <si>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</si>
  <si>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</si>
  <si>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</si>
  <si>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</si>
  <si>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</si>
  <si>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</si>
  <si>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</si>
  <si>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</si>
  <si>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</si>
  <si>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</si>
  <si>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</si>
  <si>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</si>
  <si>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</si>
  <si>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</si>
  <si>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</si>
  <si>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</si>
  <si>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</si>
  <si>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</si>
  <si>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</si>
  <si>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</si>
  <si>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</si>
  <si>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</si>
  <si>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</si>
  <si>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</si>
  <si>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</si>
  <si>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</si>
  <si>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</si>
  <si>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</si>
  <si>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</si>
  <si>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</si>
  <si>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</si>
  <si>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</si>
  <si>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</si>
  <si>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</si>
  <si>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</si>
  <si>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</si>
  <si>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</si>
  <si>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</si>
  <si>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</si>
  <si>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</si>
  <si>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</si>
  <si>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</si>
  <si>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</si>
  <si>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</si>
  <si>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</si>
  <si>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</si>
  <si>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</si>
  <si>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</si>
  <si>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</si>
  <si>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</si>
  <si>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</si>
  <si>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</si>
  <si>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</si>
  <si>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</si>
  <si>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</si>
  <si>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</si>
  <si>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</si>
  <si>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</si>
  <si>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</si>
  <si>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</si>
  <si>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</si>
  <si>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</si>
  <si>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</si>
  <si>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</si>
  <si>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</si>
  <si>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</si>
  <si>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</si>
  <si>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</si>
  <si>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</si>
  <si>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</si>
  <si>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</si>
  <si>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</si>
  <si>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</si>
  <si>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</si>
  <si>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</si>
  <si>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</si>
  <si>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</si>
  <si>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</si>
  <si>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</si>
  <si>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</si>
  <si>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</si>
  <si>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</si>
  <si>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</si>
  <si>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</si>
  <si>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</si>
  <si>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</si>
  <si>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</si>
  <si>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</si>
  <si>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</si>
  <si>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</si>
  <si>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</si>
  <si>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</si>
  <si>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</si>
  <si>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</si>
  <si>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</si>
  <si>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</si>
  <si>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</si>
  <si>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</si>
  <si>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</si>
  <si>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</si>
  <si>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</si>
  <si>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</si>
  <si>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</si>
  <si>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</si>
  <si>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</si>
  <si>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</si>
  <si>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</si>
  <si>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</si>
  <si>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</si>
  <si>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</si>
  <si>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</si>
  <si>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</si>
  <si>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</si>
  <si>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</si>
  <si>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</si>
  <si>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</si>
  <si>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</si>
  <si>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</si>
  <si>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</si>
  <si>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</si>
  <si>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</si>
  <si>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</si>
  <si>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</si>
  <si>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</si>
  <si>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</si>
  <si>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</si>
  <si>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</si>
  <si>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</si>
  <si>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</si>
  <si>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</si>
  <si>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</si>
  <si>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</si>
  <si>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</si>
  <si>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</si>
  <si>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</si>
  <si>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</si>
  <si>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</si>
  <si>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</si>
  <si>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</si>
  <si>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</si>
  <si>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</si>
  <si>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</si>
  <si>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</si>
  <si>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</si>
  <si>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</si>
  <si>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</si>
  <si>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</si>
  <si>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</si>
  <si>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</si>
  <si>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</si>
  <si>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</si>
  <si>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</si>
  <si>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</si>
  <si>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</si>
  <si>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</si>
  <si>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</si>
  <si>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</si>
  <si>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</si>
  <si>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</si>
  <si>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</si>
  <si>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</si>
  <si>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</si>
  <si>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</si>
  <si>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</si>
  <si>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</si>
  <si>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</si>
  <si>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</si>
  <si>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</si>
  <si>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</si>
  <si>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</si>
  <si>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</si>
  <si>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</si>
  <si>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</si>
  <si>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</si>
  <si>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</si>
  <si>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</si>
  <si>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</si>
  <si>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</si>
  <si>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</si>
  <si>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</si>
  <si>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</si>
  <si>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</si>
  <si>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</si>
  <si>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</si>
  <si>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</si>
  <si>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</si>
  <si>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</si>
  <si>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</si>
  <si>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</si>
  <si>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</si>
  <si>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</si>
  <si>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</si>
  <si>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</si>
  <si>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</si>
  <si>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</si>
  <si>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</si>
  <si>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</si>
  <si>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</si>
  <si>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</si>
  <si>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</si>
  <si>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</si>
  <si>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</si>
  <si>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</si>
  <si>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</si>
  <si>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</si>
  <si>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</si>
  <si>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</si>
  <si>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</si>
  <si>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</si>
  <si>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</si>
  <si>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</si>
  <si>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</si>
  <si>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</si>
  <si>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</si>
  <si>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</si>
  <si>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</si>
  <si>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</si>
  <si>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</si>
  <si>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</si>
  <si>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</si>
  <si>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</si>
  <si>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</si>
  <si>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</si>
  <si>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</si>
  <si>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</si>
  <si>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</si>
  <si>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</si>
  <si>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</si>
  <si>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</si>
  <si>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</si>
  <si>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</si>
  <si>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</si>
  <si>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</si>
  <si>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</si>
  <si>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</si>
  <si>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</si>
  <si>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</si>
  <si>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</si>
  <si>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</si>
  <si>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</si>
  <si>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</si>
  <si>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</si>
  <si>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</si>
  <si>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</si>
  <si>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</si>
  <si>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</si>
  <si>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</si>
  <si>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</si>
  <si>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</si>
  <si>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</si>
  <si>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</si>
  <si>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</si>
  <si>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</si>
  <si>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</si>
  <si>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</si>
  <si>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</si>
  <si>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</si>
  <si>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</si>
  <si>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</si>
  <si>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</si>
  <si>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</si>
  <si>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</si>
  <si>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</si>
  <si>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</si>
  <si>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</si>
  <si>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</si>
  <si>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</si>
  <si>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</si>
  <si>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</si>
  <si>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</si>
  <si>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</si>
  <si>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</si>
  <si>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</si>
  <si>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</si>
  <si>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</si>
  <si>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</si>
  <si>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</si>
  <si>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</si>
  <si>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</si>
  <si>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</si>
  <si>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</si>
  <si>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</si>
  <si>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</si>
  <si>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</si>
  <si>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</si>
  <si>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</si>
  <si>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</si>
  <si>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</si>
  <si>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</si>
  <si>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</si>
  <si>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</si>
  <si>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</si>
  <si>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</si>
  <si>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</si>
  <si>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</si>
  <si>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</si>
  <si>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</si>
  <si>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</si>
  <si>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</si>
  <si>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</si>
  <si>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</si>
  <si>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</si>
  <si>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</si>
  <si>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</si>
  <si>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</si>
  <si>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</si>
  <si>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</si>
  <si>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</si>
  <si>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</si>
  <si>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</si>
  <si>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</si>
  <si>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</si>
  <si>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</si>
  <si>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</si>
  <si>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</si>
  <si>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</si>
  <si>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</si>
  <si>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</si>
  <si>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</si>
  <si>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</si>
  <si>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</si>
  <si>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</si>
  <si>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</si>
  <si>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</si>
  <si>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</si>
  <si>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</si>
  <si>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</si>
  <si>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</si>
  <si>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</si>
  <si>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</si>
  <si>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</si>
  <si>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</si>
  <si>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</si>
  <si>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</si>
  <si>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</si>
  <si>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</si>
  <si>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</si>
  <si>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</si>
  <si>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</si>
  <si>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</si>
  <si>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</si>
  <si>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</si>
  <si>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</si>
  <si>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</si>
  <si>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</si>
  <si>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</si>
  <si>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</si>
  <si>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</si>
  <si>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</si>
  <si>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</si>
  <si>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</si>
  <si>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</si>
  <si>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</si>
  <si>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</si>
  <si>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</si>
  <si>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</si>
  <si>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</si>
  <si>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</si>
  <si>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</si>
  <si>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</si>
  <si>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</si>
  <si>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</si>
  <si>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</si>
  <si>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</si>
  <si>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</si>
  <si>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</si>
  <si>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</si>
  <si>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</si>
  <si>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</si>
  <si>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</si>
  <si>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</si>
  <si>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</si>
  <si>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</si>
  <si>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</si>
  <si>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</si>
  <si>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</si>
  <si>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</si>
  <si>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</si>
  <si>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</si>
  <si>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</si>
  <si>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</si>
  <si>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</si>
  <si>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</si>
  <si>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</si>
  <si>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</si>
  <si>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</si>
  <si>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</si>
  <si>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</si>
  <si>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</si>
  <si>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</si>
  <si>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</si>
  <si>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</si>
  <si>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</si>
  <si>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</si>
  <si>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</si>
  <si>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</si>
  <si>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</si>
  <si>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</si>
  <si>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</si>
  <si>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</si>
  <si>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</si>
  <si>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</si>
  <si>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</si>
  <si>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</si>
  <si>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</si>
  <si>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</si>
  <si>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</si>
  <si>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</si>
  <si>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</si>
  <si>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</si>
  <si>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</si>
  <si>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</si>
  <si>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</si>
  <si>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</si>
  <si>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</si>
  <si>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</si>
  <si>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</si>
  <si>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</si>
  <si>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</si>
  <si>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</si>
  <si>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</si>
  <si>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</si>
  <si>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</si>
  <si>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</si>
  <si>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</si>
  <si>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</si>
  <si>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</si>
  <si>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</si>
  <si>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</si>
  <si>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</si>
  <si>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</si>
  <si>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</si>
  <si>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</si>
  <si>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</si>
  <si>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</si>
  <si>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</si>
  <si>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</si>
  <si>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</si>
  <si>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</si>
  <si>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</si>
  <si>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</si>
  <si>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</si>
  <si>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</si>
  <si>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</si>
  <si>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</si>
  <si>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</si>
  <si>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</si>
  <si>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</si>
  <si>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</si>
  <si>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</si>
  <si>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</si>
  <si>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</si>
  <si>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</si>
  <si>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</si>
  <si>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</si>
  <si>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</si>
  <si>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</si>
  <si>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</si>
  <si>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</si>
  <si>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</si>
  <si>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</si>
  <si>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</si>
  <si>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</si>
  <si>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</si>
  <si>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</si>
  <si>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</si>
  <si>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</si>
  <si>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</si>
  <si>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</si>
  <si>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</si>
  <si>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</si>
  <si>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</si>
  <si>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</si>
  <si>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</si>
  <si>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</si>
  <si>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</si>
  <si>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</si>
  <si>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</si>
  <si>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</si>
  <si>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</si>
  <si>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</si>
  <si>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</si>
  <si>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</si>
  <si>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</si>
  <si>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</si>
  <si>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</si>
  <si>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</si>
  <si>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</si>
  <si>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</si>
  <si>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</si>
  <si>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</si>
  <si>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</si>
  <si>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</si>
  <si>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</si>
  <si>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</si>
  <si>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</si>
  <si>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</si>
  <si>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</si>
  <si>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</si>
  <si>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</si>
  <si>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</si>
  <si>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</si>
  <si>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</si>
  <si>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</si>
  <si>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</si>
  <si>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</si>
  <si>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</si>
  <si>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</si>
  <si>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</si>
  <si>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</si>
  <si>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</si>
  <si>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</si>
  <si>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</si>
  <si>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</si>
  <si>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</si>
  <si>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</si>
  <si>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</si>
  <si>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</si>
  <si>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</si>
  <si>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</si>
  <si>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</si>
  <si>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</si>
  <si>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</si>
  <si>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</si>
  <si>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</si>
  <si>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</si>
  <si>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</si>
  <si>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</si>
  <si>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</si>
  <si>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</si>
  <si>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</si>
  <si>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</si>
  <si>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</si>
  <si>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</si>
  <si>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</si>
  <si>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</si>
  <si>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</si>
  <si>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</si>
  <si>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</si>
  <si>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</si>
  <si>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</si>
  <si>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</si>
  <si>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</si>
  <si>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</si>
  <si>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</si>
  <si>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</si>
  <si>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</si>
  <si>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</si>
  <si>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</si>
  <si>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</si>
  <si>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</si>
  <si>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</si>
  <si>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</si>
  <si>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</si>
  <si>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</si>
  <si>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</si>
  <si>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</si>
  <si>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</si>
  <si>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</si>
  <si>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</si>
  <si>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</si>
  <si>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</si>
  <si>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</si>
  <si>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</si>
  <si>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</si>
  <si>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</si>
  <si>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</si>
  <si>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</si>
  <si>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</si>
  <si>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</si>
  <si>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</si>
  <si>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</si>
  <si>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</si>
  <si>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</si>
  <si>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</si>
  <si>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</si>
  <si>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</si>
  <si>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</si>
  <si>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</si>
  <si>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</si>
  <si>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</si>
  <si>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</si>
  <si>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</si>
  <si>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</si>
  <si>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</si>
  <si>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</si>
  <si>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</si>
  <si>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</si>
  <si>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</si>
  <si>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</si>
  <si>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</si>
  <si>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</si>
  <si>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</si>
  <si>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</si>
  <si>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</si>
  <si>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</si>
  <si>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</si>
  <si>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</si>
  <si>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</si>
  <si>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</si>
  <si>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</si>
  <si>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</si>
  <si>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</si>
  <si>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</si>
  <si>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</si>
  <si>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</si>
  <si>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</si>
  <si>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</si>
  <si>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</si>
  <si>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</si>
  <si>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</si>
  <si>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</si>
  <si>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</si>
  <si>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</si>
  <si>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</si>
  <si>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</si>
  <si>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</si>
  <si>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</si>
  <si>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</si>
  <si>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</si>
  <si>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</si>
  <si>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</si>
  <si>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</si>
  <si>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</si>
  <si>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</si>
  <si>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</si>
  <si>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</si>
  <si>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</si>
  <si>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</si>
  <si>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</si>
  <si>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</si>
  <si>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</si>
  <si>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</si>
  <si>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</si>
  <si>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</si>
  <si>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</si>
  <si>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</si>
  <si>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</si>
  <si>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</si>
  <si>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</si>
  <si>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</si>
  <si>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</si>
  <si>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</si>
  <si>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</si>
  <si>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</si>
  <si>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</si>
  <si>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</si>
  <si>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</si>
  <si>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</si>
  <si>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</si>
  <si>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</si>
  <si>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</si>
  <si>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</si>
  <si>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</si>
  <si>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</si>
  <si>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</si>
  <si>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</si>
  <si>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</si>
  <si>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</si>
  <si>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</si>
  <si>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</si>
  <si>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</si>
  <si>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</si>
  <si>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</si>
  <si>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</si>
  <si>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</si>
  <si>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</si>
  <si>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</si>
  <si>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</si>
  <si>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</si>
  <si>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</si>
  <si>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</si>
  <si>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</si>
  <si>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</si>
  <si>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</si>
  <si>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</si>
  <si>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</si>
  <si>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</si>
  <si>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</si>
  <si>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</si>
  <si>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</si>
  <si>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</si>
  <si>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</si>
  <si>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</si>
  <si>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</si>
  <si>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</si>
  <si>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</si>
  <si>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</si>
  <si>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</si>
  <si>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</si>
  <si>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</si>
  <si>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</si>
  <si>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</si>
  <si>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</si>
  <si>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</si>
  <si>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</si>
  <si>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</si>
  <si>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</si>
  <si>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</si>
  <si>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</si>
  <si>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</si>
  <si>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</si>
  <si>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</si>
  <si>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</si>
  <si>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</si>
  <si>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</si>
  <si>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</si>
  <si>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</si>
  <si>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</si>
  <si>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</si>
  <si>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</si>
  <si>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</si>
  <si>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</si>
  <si>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</si>
  <si>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</si>
  <si>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</si>
  <si>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</si>
  <si>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</si>
  <si>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</si>
  <si>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</si>
  <si>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</si>
  <si>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</si>
  <si>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</si>
  <si>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</si>
  <si>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</si>
  <si>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</si>
  <si>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</si>
  <si>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</si>
  <si>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</si>
  <si>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</si>
  <si>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</si>
  <si>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</si>
  <si>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</si>
  <si>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</si>
  <si>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</si>
  <si>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</si>
  <si>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</si>
  <si>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</si>
  <si>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</si>
  <si>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</si>
  <si>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</si>
  <si>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</si>
  <si>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</si>
  <si>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</si>
  <si>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</si>
  <si>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</si>
  <si>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</si>
  <si>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</si>
  <si>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</si>
  <si>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</si>
  <si>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</si>
  <si>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</si>
  <si>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</si>
  <si>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</si>
  <si>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</si>
  <si>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</si>
  <si>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</si>
  <si>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</si>
  <si>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</si>
  <si>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</si>
  <si>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</si>
  <si>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</si>
  <si>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</si>
  <si>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</si>
  <si>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</si>
  <si>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</si>
  <si>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</si>
  <si>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</si>
  <si>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</si>
  <si>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</si>
  <si>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</si>
  <si>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</si>
  <si>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</si>
  <si>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</si>
  <si>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</si>
  <si>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</si>
  <si>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</si>
  <si>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</si>
  <si>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</si>
  <si>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</si>
  <si>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</si>
  <si>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</si>
  <si>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</si>
  <si>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</si>
  <si>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</si>
  <si>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</si>
  <si>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</si>
  <si>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</si>
  <si>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</si>
  <si>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</si>
  <si>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</si>
  <si>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</si>
  <si>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</si>
  <si>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</si>
  <si>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</si>
  <si>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</si>
  <si>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</si>
  <si>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</si>
  <si>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</si>
  <si>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</si>
  <si>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</si>
  <si>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</si>
  <si>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</si>
  <si>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</si>
  <si>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</si>
  <si>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</si>
  <si>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</si>
  <si>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</si>
  <si>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</si>
  <si>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</si>
  <si>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</si>
  <si>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</si>
  <si>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</si>
  <si>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</si>
  <si>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</si>
  <si>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</si>
  <si>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</si>
  <si>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</si>
  <si>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</si>
  <si>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</si>
  <si>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</si>
  <si>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</si>
  <si>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</si>
  <si>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</si>
  <si>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</si>
  <si>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</si>
  <si>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</si>
  <si>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</si>
  <si>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</si>
  <si>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</si>
  <si>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</si>
  <si>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</si>
  <si>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</si>
  <si>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</si>
  <si>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</si>
  <si>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</si>
  <si>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</si>
  <si>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</si>
  <si>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</si>
  <si>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</si>
  <si>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</si>
  <si>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</si>
  <si>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</si>
  <si>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</si>
  <si>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</si>
  <si>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</si>
  <si>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</si>
  <si>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</si>
  <si>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</si>
  <si>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</si>
  <si>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</si>
  <si>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</si>
  <si>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</si>
  <si>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</si>
  <si>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</si>
  <si>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</si>
  <si>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</si>
  <si>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</si>
  <si>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</si>
  <si>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</si>
  <si>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</si>
  <si>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</si>
  <si>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</si>
  <si>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</si>
  <si>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</si>
  <si>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</si>
  <si>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</si>
  <si>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</si>
  <si>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</si>
  <si>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</si>
  <si>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</si>
  <si>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</si>
  <si>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</si>
  <si>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</si>
  <si>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</si>
  <si>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</si>
  <si>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</si>
  <si>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</si>
  <si>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</si>
  <si>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</si>
  <si>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</si>
  <si>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</si>
  <si>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</si>
  <si>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</si>
  <si>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</si>
  <si>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</si>
  <si>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</si>
  <si>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</si>
  <si>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</si>
  <si>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</si>
  <si>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</si>
  <si>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</si>
  <si>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</si>
  <si>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</si>
  <si>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</si>
  <si>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</si>
  <si>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</si>
  <si>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</si>
  <si>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</si>
  <si>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</si>
  <si>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</si>
  <si>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</si>
  <si>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</si>
  <si>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</si>
  <si>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</si>
  <si>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</si>
  <si>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</si>
  <si>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</si>
  <si>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</si>
  <si>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</si>
  <si>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</si>
  <si>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</si>
  <si>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</si>
  <si>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</si>
  <si>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</si>
  <si>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</si>
  <si>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</si>
  <si>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</si>
  <si>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</si>
  <si>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</si>
  <si>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</si>
  <si>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</si>
  <si>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</si>
  <si>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</si>
  <si>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</si>
  <si>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</si>
  <si>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</si>
  <si>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</si>
  <si>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</si>
  <si>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</si>
  <si>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</si>
  <si>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</si>
  <si>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</si>
  <si>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</si>
  <si>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</si>
  <si>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</si>
  <si>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</si>
  <si>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</si>
  <si>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</si>
  <si>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</si>
  <si>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</si>
  <si>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</si>
  <si>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</si>
  <si>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</si>
  <si>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</si>
  <si>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</si>
  <si>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</si>
  <si>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</si>
  <si>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</si>
  <si>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</si>
  <si>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</si>
  <si>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</si>
  <si>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</si>
  <si>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</si>
  <si>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</si>
  <si>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</si>
  <si>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</si>
  <si>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</si>
  <si>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</si>
  <si>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</si>
  <si>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</si>
  <si>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</si>
  <si>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</si>
  <si>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</si>
  <si>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</si>
  <si>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</si>
  <si>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</si>
  <si>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</si>
  <si>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</si>
  <si>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</si>
  <si>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</si>
  <si>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</si>
  <si>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</si>
  <si>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</si>
  <si>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</si>
  <si>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</si>
  <si>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</si>
  <si>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</si>
  <si>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</si>
  <si>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</si>
  <si>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</si>
  <si>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</si>
  <si>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</si>
  <si>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</si>
  <si>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</si>
  <si>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</si>
  <si>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</si>
  <si>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</si>
  <si>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</si>
  <si>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</si>
  <si>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</si>
  <si>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</si>
  <si>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</si>
  <si>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</si>
  <si>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</si>
  <si>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</si>
  <si>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</si>
  <si>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</si>
  <si>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</si>
  <si>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</si>
  <si>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</si>
  <si>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</si>
  <si>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</si>
  <si>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</si>
  <si>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</si>
  <si>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</si>
  <si>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</si>
  <si>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</si>
  <si>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</si>
  <si>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</si>
  <si>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</si>
  <si>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</si>
  <si>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</si>
  <si>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</si>
  <si>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</si>
  <si>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</si>
  <si>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</si>
  <si>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</si>
  <si>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</si>
  <si>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</si>
  <si>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</si>
  <si>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</si>
  <si>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</si>
  <si>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</si>
  <si>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</si>
  <si>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</si>
  <si>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</si>
  <si>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</si>
  <si>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</si>
  <si>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</si>
  <si>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</si>
  <si>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</si>
  <si>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</si>
  <si>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</si>
  <si>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</si>
  <si>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</si>
  <si>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</si>
  <si>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</si>
  <si>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</si>
  <si>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</si>
  <si>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</si>
  <si>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</si>
  <si>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</si>
  <si>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</si>
  <si>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</si>
  <si>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</si>
  <si>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</si>
  <si>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</si>
  <si>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</si>
  <si>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</si>
  <si>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</si>
  <si>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</si>
  <si>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</si>
  <si>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</si>
  <si>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</si>
  <si>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</si>
  <si>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</si>
  <si>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</si>
  <si>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</si>
  <si>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</si>
  <si>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</si>
  <si>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</si>
  <si>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</si>
  <si>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</si>
  <si>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</si>
  <si>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</si>
  <si>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</si>
  <si>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</si>
  <si>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</si>
  <si>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</si>
  <si>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</si>
  <si>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</si>
  <si>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</si>
  <si>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</si>
  <si>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</si>
  <si>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</si>
  <si>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</si>
  <si>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</si>
  <si>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</si>
  <si>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</si>
  <si>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</si>
  <si>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</si>
  <si>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</si>
  <si>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</si>
  <si>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</si>
  <si>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</si>
  <si>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</si>
  <si>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</si>
  <si>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</si>
  <si>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</si>
  <si>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</si>
  <si>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</si>
  <si>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</si>
  <si>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</si>
  <si>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</si>
  <si>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</si>
  <si>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</si>
  <si>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</si>
  <si>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</si>
  <si>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</si>
  <si>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</si>
  <si>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</si>
  <si>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</si>
  <si>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</si>
  <si>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</si>
  <si>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</si>
  <si>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</si>
  <si>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</si>
  <si>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</si>
  <si>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</si>
  <si>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</si>
  <si>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</si>
  <si>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</si>
  <si>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</si>
  <si>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</si>
  <si>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</si>
  <si>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</si>
  <si>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</si>
  <si>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</si>
  <si>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</si>
  <si>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</si>
  <si>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</si>
  <si>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</si>
  <si>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</si>
  <si>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</si>
  <si>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</si>
  <si>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</si>
  <si>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</si>
  <si>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</si>
  <si>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</si>
  <si>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</si>
  <si>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</si>
  <si>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</si>
  <si>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</si>
  <si>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</si>
  <si>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</si>
  <si>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</si>
  <si>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</si>
  <si>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</si>
  <si>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</si>
  <si>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</si>
  <si>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</si>
  <si>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</si>
  <si>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</si>
  <si>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</si>
  <si>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</si>
  <si>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</si>
  <si>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</si>
  <si>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</si>
  <si>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</si>
  <si>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</si>
  <si>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</si>
  <si>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</si>
  <si>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</si>
  <si>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</si>
  <si>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</si>
  <si>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</si>
  <si>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</si>
  <si>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</si>
  <si>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</si>
  <si>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</si>
  <si>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</si>
  <si>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</si>
  <si>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</si>
  <si>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</si>
  <si>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</si>
  <si>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</si>
  <si>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</si>
  <si>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</si>
  <si>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</si>
  <si>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</si>
  <si>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</si>
  <si>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</si>
  <si>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</si>
  <si>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</si>
  <si>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</si>
  <si>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</si>
  <si>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</si>
  <si>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</si>
  <si>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</si>
  <si>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</si>
  <si>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</si>
  <si>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</si>
  <si>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</si>
  <si>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</si>
  <si>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</si>
  <si>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</si>
  <si>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</si>
  <si>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</si>
  <si>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</si>
  <si>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</si>
  <si>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</si>
  <si>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</si>
  <si>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</si>
  <si>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</si>
  <si>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</si>
  <si>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</si>
  <si>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</si>
  <si>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</si>
  <si>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</si>
  <si>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</si>
  <si>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</si>
  <si>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</si>
  <si>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</si>
  <si>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</si>
  <si>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</si>
  <si>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</si>
  <si>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</si>
  <si>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</si>
  <si>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</si>
  <si>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</si>
  <si>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</si>
  <si>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</si>
  <si>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</si>
  <si>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</si>
  <si>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</si>
  <si>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</si>
  <si>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</si>
  <si>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</si>
  <si>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</si>
  <si>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</si>
  <si>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</si>
  <si>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</si>
  <si>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</si>
  <si>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</si>
  <si>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</si>
  <si>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</si>
  <si>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</si>
  <si>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</si>
  <si>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</si>
  <si>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</si>
  <si>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</si>
  <si>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</si>
  <si>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</si>
  <si>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</si>
  <si>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</si>
  <si>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</si>
  <si>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</si>
  <si>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</si>
  <si>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</si>
  <si>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</si>
  <si>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</si>
  <si>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</si>
  <si>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</si>
  <si>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</si>
  <si>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</si>
  <si>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</si>
  <si>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</si>
  <si>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</si>
  <si>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</si>
  <si>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</si>
  <si>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</si>
  <si>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</si>
  <si>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</si>
  <si>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</si>
  <si>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</si>
  <si>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</si>
  <si>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</si>
  <si>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</si>
  <si>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</si>
  <si>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</si>
  <si>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</si>
  <si>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</si>
  <si>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</si>
  <si>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</si>
  <si>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</si>
  <si>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</si>
  <si>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</si>
  <si>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</si>
  <si>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</si>
  <si>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</si>
  <si>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</si>
  <si>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</si>
  <si>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</si>
  <si>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</si>
  <si>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</si>
  <si>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</si>
  <si>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</si>
  <si>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</si>
  <si>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</si>
  <si>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</si>
  <si>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</si>
  <si>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</si>
  <si>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</si>
  <si>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</si>
  <si>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</si>
  <si>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</si>
  <si>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</si>
  <si>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</si>
  <si>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</si>
  <si>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</si>
  <si>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</si>
  <si>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</si>
  <si>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</si>
  <si>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</si>
  <si>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</si>
  <si>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</si>
  <si>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</si>
  <si>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</si>
  <si>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</si>
  <si>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</si>
  <si>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</si>
  <si>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</si>
  <si>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</si>
  <si>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</si>
  <si>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</si>
  <si>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</si>
  <si>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</si>
  <si>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</si>
  <si>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</si>
  <si>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</si>
  <si>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</si>
  <si>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</si>
  <si>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</si>
  <si>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</si>
  <si>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</si>
  <si>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</si>
  <si>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</si>
  <si>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</si>
  <si>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</si>
  <si>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</si>
  <si>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</si>
  <si>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</si>
  <si>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</si>
  <si>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</si>
  <si>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</si>
  <si>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</si>
  <si>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</si>
  <si>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</si>
  <si>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</si>
  <si>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</si>
  <si>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</si>
  <si>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</si>
  <si>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</si>
  <si>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</si>
  <si>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</si>
  <si>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</si>
  <si>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</si>
  <si>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</si>
  <si>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</si>
  <si>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</si>
  <si>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</si>
  <si>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</si>
  <si>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</si>
  <si>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</si>
  <si>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</si>
  <si>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</si>
  <si>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</si>
  <si>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</si>
  <si>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</si>
  <si>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</si>
  <si>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</si>
  <si>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</si>
  <si>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</si>
  <si>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</si>
  <si>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</si>
  <si>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</si>
  <si>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</si>
  <si>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</si>
  <si>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</si>
  <si>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</si>
  <si>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</si>
  <si>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</si>
  <si>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</si>
  <si>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</si>
  <si>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</si>
  <si>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</si>
  <si>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</si>
  <si>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</si>
  <si>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</si>
  <si>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</si>
  <si>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</si>
  <si>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</si>
  <si>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</si>
  <si>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</si>
  <si>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</si>
  <si>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</si>
  <si>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</si>
  <si>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</si>
  <si>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</si>
  <si>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</si>
  <si>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</si>
  <si>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</si>
  <si>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</si>
  <si>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</si>
  <si>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</si>
  <si>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</si>
  <si>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</si>
  <si>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</si>
  <si>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</si>
  <si>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</si>
  <si>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</si>
  <si>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</si>
  <si>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</si>
  <si>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</si>
  <si>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</si>
  <si>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</si>
  <si>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</si>
  <si>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</si>
  <si>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</si>
  <si>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</si>
  <si>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</si>
  <si>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</si>
  <si>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</si>
  <si>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</si>
  <si>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</si>
  <si>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</si>
  <si>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</si>
  <si>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</si>
  <si>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</si>
  <si>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</si>
  <si>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</si>
  <si>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</si>
  <si>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</si>
  <si>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</si>
  <si>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</si>
  <si>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</si>
  <si>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</si>
  <si>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</si>
  <si>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</si>
  <si>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</si>
  <si>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</si>
  <si>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</si>
  <si>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</si>
  <si>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</si>
  <si>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</si>
  <si>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</si>
  <si>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</si>
  <si>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</si>
  <si>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</si>
  <si>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</si>
  <si>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</si>
  <si>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</si>
  <si>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</si>
  <si>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</si>
  <si>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</si>
  <si>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</si>
  <si>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</si>
  <si>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</si>
  <si>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</si>
  <si>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</si>
  <si>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</si>
  <si>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</si>
  <si>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</si>
  <si>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</si>
  <si>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</si>
  <si>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</si>
  <si>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</si>
  <si>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</si>
  <si>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</si>
  <si>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</si>
  <si>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</si>
  <si>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</si>
  <si>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</si>
  <si>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</si>
  <si>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</si>
  <si>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</si>
  <si>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</si>
  <si>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</si>
  <si>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</si>
  <si>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</si>
  <si>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</si>
  <si>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</si>
  <si>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</si>
  <si>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</si>
  <si>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</si>
  <si>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</si>
  <si>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</si>
  <si>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</si>
  <si>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</si>
  <si>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</si>
  <si>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</si>
  <si>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</si>
  <si>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</si>
  <si>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</si>
  <si>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</si>
  <si>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</si>
  <si>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</si>
  <si>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</si>
  <si>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</si>
  <si>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</si>
  <si>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</si>
  <si>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</si>
  <si>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</si>
  <si>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</si>
  <si>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</si>
  <si>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</si>
  <si>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</si>
  <si>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</si>
  <si>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</si>
  <si>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</si>
  <si>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</si>
  <si>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</si>
  <si>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</si>
  <si>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</si>
  <si>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</si>
  <si>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</si>
  <si>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</si>
  <si>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</si>
  <si>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</si>
  <si>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</si>
  <si>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</si>
  <si>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</si>
  <si>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</si>
  <si>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</si>
  <si>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</si>
  <si>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</si>
  <si>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</si>
  <si>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</si>
  <si>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</si>
  <si>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</si>
  <si>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</si>
  <si>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</si>
  <si>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</si>
  <si>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</si>
  <si>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</si>
  <si>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</si>
  <si>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</si>
  <si>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</si>
  <si>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</si>
  <si>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</si>
  <si>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</si>
  <si>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</si>
  <si>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</si>
  <si>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</si>
  <si>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</si>
  <si>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</si>
  <si>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</si>
  <si>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</si>
  <si>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</si>
  <si>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</si>
  <si>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</si>
  <si>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</si>
  <si>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</si>
  <si>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</si>
  <si>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</si>
  <si>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</si>
  <si>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</si>
  <si>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</si>
  <si>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</si>
  <si>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</si>
  <si>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</si>
  <si>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</si>
  <si>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</si>
  <si>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</si>
  <si>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</si>
  <si>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</si>
  <si>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</si>
  <si>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</si>
  <si>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</si>
  <si>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</si>
  <si>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</si>
  <si>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</si>
  <si>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</si>
  <si>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</si>
  <si>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</si>
  <si>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</si>
  <si>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</si>
  <si>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</si>
  <si>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</si>
  <si>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</si>
  <si>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</si>
  <si>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</si>
  <si>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</si>
  <si>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</si>
  <si>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</si>
  <si>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</si>
  <si>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</si>
  <si>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</si>
  <si>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</si>
  <si>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</si>
  <si>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</si>
  <si>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</si>
  <si>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</si>
  <si>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</si>
  <si>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</si>
  <si>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</si>
  <si>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</si>
  <si>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</si>
  <si>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</si>
  <si>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</si>
  <si>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</si>
  <si>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</si>
  <si>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</si>
  <si>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</si>
  <si>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</si>
  <si>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</si>
  <si>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</si>
  <si>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</si>
  <si>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</si>
  <si>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</si>
  <si>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</si>
  <si>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</si>
  <si>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</si>
  <si>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</si>
  <si>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</si>
  <si>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</si>
  <si>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</si>
  <si>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</si>
  <si>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</si>
  <si>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</si>
  <si>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</si>
  <si>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</si>
  <si>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</si>
  <si>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</si>
  <si>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</si>
  <si>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</si>
  <si>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</si>
  <si>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</si>
  <si>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</si>
  <si>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</si>
  <si>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</si>
  <si>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</si>
  <si>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</si>
  <si>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</si>
  <si>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</si>
  <si>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</si>
  <si>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</si>
  <si>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</si>
  <si>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</si>
  <si>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</si>
  <si>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</si>
  <si>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</si>
  <si>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</si>
  <si>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</si>
  <si>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</si>
  <si>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</si>
  <si>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</si>
  <si>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</si>
  <si>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</si>
  <si>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</si>
  <si>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</si>
  <si>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</si>
  <si>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</si>
  <si>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</si>
  <si>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</si>
  <si>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</si>
  <si>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</si>
  <si>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</si>
  <si>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</si>
  <si>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</si>
  <si>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</si>
  <si>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</si>
  <si>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</si>
  <si>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</si>
  <si>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</si>
  <si>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</si>
  <si>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</si>
  <si>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</si>
  <si>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</si>
  <si>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</si>
  <si>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</si>
  <si>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</si>
  <si>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</si>
  <si>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</si>
  <si>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</si>
  <si>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</si>
  <si>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</si>
  <si>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</si>
  <si>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</si>
  <si>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</si>
  <si>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</si>
  <si>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</si>
  <si>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</si>
  <si>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</si>
  <si>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</si>
  <si>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</si>
  <si>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</si>
  <si>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</si>
  <si>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</si>
  <si>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</si>
  <si>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</si>
  <si>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</si>
  <si>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</si>
  <si>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</si>
  <si>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</si>
  <si>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</si>
  <si>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</si>
  <si>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</si>
  <si>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</si>
  <si>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</si>
  <si>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</si>
  <si>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</si>
  <si>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</si>
  <si>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</si>
  <si>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</si>
  <si>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</si>
  <si>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</si>
  <si>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</si>
  <si>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</si>
  <si>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</si>
  <si>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</si>
  <si>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</si>
  <si>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</si>
  <si>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</si>
  <si>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</si>
  <si>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</si>
  <si>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</si>
  <si>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</si>
  <si>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</si>
  <si>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</si>
  <si>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</si>
  <si>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</si>
  <si>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</si>
  <si>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</si>
  <si>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</si>
  <si>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</si>
  <si>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</si>
  <si>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</si>
  <si>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</si>
  <si>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</si>
  <si>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</si>
  <si>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</si>
  <si>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</si>
  <si>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</si>
  <si>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</si>
  <si>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</si>
  <si>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</si>
  <si>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</si>
  <si>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</si>
  <si>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</si>
  <si>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</si>
  <si>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</si>
  <si>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</si>
  <si>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</si>
  <si>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</si>
  <si>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</si>
  <si>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</si>
  <si>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</si>
  <si>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</si>
  <si>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</si>
  <si>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</si>
  <si>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</si>
  <si>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</si>
  <si>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</si>
  <si>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</si>
  <si>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</si>
  <si>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</si>
  <si>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</si>
  <si>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</si>
  <si>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</si>
  <si>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</si>
  <si>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</si>
  <si>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</si>
  <si>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</si>
  <si>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</si>
  <si>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</si>
  <si>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</si>
  <si>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</si>
  <si>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</si>
  <si>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</si>
  <si>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</si>
  <si>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</si>
  <si>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</si>
  <si>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</si>
  <si>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</si>
  <si>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</si>
  <si>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</si>
  <si>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</si>
  <si>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</si>
  <si>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</si>
  <si>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</si>
  <si>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</si>
  <si>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</si>
  <si>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</si>
  <si>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</si>
  <si>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</si>
  <si>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</si>
  <si>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</si>
  <si>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</si>
  <si>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</si>
  <si>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</si>
  <si>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</si>
  <si>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</si>
  <si>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</si>
  <si>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</si>
  <si>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</si>
  <si>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</si>
  <si>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</si>
  <si>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</si>
  <si>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</si>
  <si>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</si>
  <si>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</si>
  <si>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</si>
  <si>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</si>
  <si>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</si>
  <si>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</si>
  <si>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</si>
  <si>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</si>
  <si>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</si>
  <si>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</si>
  <si>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</si>
  <si>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</si>
  <si>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</si>
  <si>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</si>
  <si>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</si>
  <si>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</si>
  <si>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</si>
  <si>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</si>
  <si>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</si>
  <si>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</si>
  <si>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</si>
  <si>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</si>
  <si>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</si>
  <si>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</si>
  <si>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</si>
  <si>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</si>
  <si>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</si>
  <si>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</si>
  <si>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</si>
  <si>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</si>
  <si>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</si>
  <si>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</si>
  <si>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</si>
  <si>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</si>
  <si>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</si>
  <si>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</si>
  <si>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</si>
  <si>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</si>
  <si>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</si>
  <si>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</si>
  <si>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</si>
  <si>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</si>
  <si>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</si>
  <si>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</si>
  <si>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</si>
  <si>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</si>
  <si>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</si>
  <si>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</si>
  <si>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</si>
  <si>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</si>
  <si>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</si>
  <si>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</si>
  <si>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</si>
  <si>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</si>
  <si>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</si>
  <si>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</si>
  <si>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</si>
  <si>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</si>
  <si>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</si>
  <si>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</si>
  <si>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</si>
  <si>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</si>
  <si>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</si>
  <si>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</si>
  <si>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</si>
  <si>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</si>
  <si>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</si>
  <si>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</si>
  <si>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</si>
  <si>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</si>
  <si>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</si>
  <si>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</si>
  <si>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</si>
  <si>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</si>
  <si>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</si>
  <si>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</si>
  <si>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</si>
  <si>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</si>
  <si>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</si>
  <si>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</si>
  <si>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</si>
  <si>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</si>
  <si>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</si>
  <si>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</si>
  <si>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</si>
  <si>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</si>
  <si>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</si>
  <si>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</si>
  <si>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</si>
  <si>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</si>
  <si>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</si>
  <si>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</si>
  <si>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</si>
  <si>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</si>
  <si>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</si>
  <si>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</si>
  <si>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</si>
  <si>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</si>
  <si>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</si>
  <si>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</si>
  <si>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</si>
  <si>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</si>
  <si>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</si>
  <si>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</si>
  <si>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</si>
  <si>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</si>
  <si>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</si>
  <si>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</si>
  <si>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</si>
  <si>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</si>
  <si>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</si>
  <si>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</si>
  <si>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</si>
  <si>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</si>
  <si>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</si>
  <si>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</si>
  <si>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</si>
  <si>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</si>
  <si>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</si>
  <si>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</si>
  <si>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</si>
  <si>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</si>
  <si>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</si>
  <si>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</si>
  <si>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</si>
  <si>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</si>
  <si>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</si>
  <si>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</si>
  <si>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</si>
  <si>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</si>
  <si>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</si>
  <si>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</si>
  <si>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</si>
  <si>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</si>
  <si>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</si>
  <si>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</si>
  <si>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</si>
  <si>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</si>
  <si>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</si>
  <si>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</si>
  <si>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</si>
  <si>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</si>
  <si>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</si>
  <si>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</si>
  <si>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</si>
  <si>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</si>
  <si>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</si>
  <si>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</si>
  <si>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</si>
  <si>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</si>
  <si>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</si>
  <si>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</si>
  <si>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</si>
  <si>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</si>
  <si>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</si>
  <si>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</si>
  <si>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</si>
  <si>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</si>
  <si>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</si>
  <si>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</si>
  <si>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</si>
  <si>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</si>
  <si>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</si>
  <si>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</si>
  <si>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</si>
  <si>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</si>
  <si>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</si>
  <si>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</si>
  <si>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</si>
  <si>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</si>
  <si>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</si>
  <si>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</si>
  <si>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</si>
  <si>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</si>
  <si>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</si>
  <si>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</si>
  <si>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</si>
  <si>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</si>
  <si>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</si>
  <si>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</si>
  <si>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</si>
  <si>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</si>
  <si>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</si>
  <si>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</si>
  <si>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</si>
  <si>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</si>
  <si>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</si>
  <si>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</si>
  <si>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</si>
  <si>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</si>
  <si>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</si>
  <si>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</si>
  <si>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</si>
  <si>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</si>
  <si>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</si>
  <si>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</si>
  <si>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</si>
  <si>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</si>
  <si>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</si>
  <si>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</si>
  <si>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</si>
  <si>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</si>
  <si>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</si>
  <si>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</si>
  <si>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</si>
  <si>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</si>
  <si>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</si>
  <si>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</si>
  <si>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</si>
  <si>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</si>
  <si>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</si>
  <si>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</si>
  <si>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</si>
  <si>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</si>
  <si>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</si>
  <si>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</si>
  <si>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</si>
  <si>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</si>
  <si>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</si>
  <si>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</si>
  <si>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</si>
  <si>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</si>
  <si>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</si>
  <si>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</si>
  <si>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</si>
  <si>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</si>
  <si>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</si>
  <si>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</si>
  <si>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</si>
  <si>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</si>
  <si>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</si>
  <si>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</si>
  <si>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</si>
  <si>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</si>
  <si>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</si>
  <si>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</si>
  <si>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</si>
  <si>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</si>
  <si>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</si>
  <si>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</si>
  <si>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</si>
  <si>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</si>
  <si>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</si>
  <si>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</si>
  <si>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</si>
  <si>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</si>
  <si>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</si>
  <si>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</si>
  <si>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</si>
  <si>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</si>
  <si>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</si>
  <si>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</si>
  <si>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</si>
  <si>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</si>
  <si>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</si>
  <si>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</si>
  <si>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</si>
  <si>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</si>
  <si>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</si>
  <si>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</si>
  <si>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</si>
  <si>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</si>
  <si>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</si>
  <si>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</si>
  <si>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</si>
  <si>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</si>
  <si>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</si>
  <si>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</si>
  <si>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</si>
  <si>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</si>
  <si>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</si>
  <si>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</si>
  <si>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</si>
  <si>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</si>
  <si>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</si>
  <si>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</si>
  <si>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</si>
  <si>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</si>
  <si>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</si>
  <si>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</si>
  <si>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</si>
  <si>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</si>
  <si>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</si>
  <si>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</si>
  <si>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</si>
  <si>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</si>
  <si>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</si>
  <si>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</si>
  <si>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</si>
  <si>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</si>
  <si>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</si>
  <si>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</si>
  <si>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</si>
  <si>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</si>
  <si>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</si>
  <si>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</si>
  <si>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</si>
  <si>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</si>
  <si>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</si>
  <si>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</si>
  <si>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</si>
  <si>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</si>
  <si>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</si>
  <si>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</si>
  <si>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</si>
  <si>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</si>
  <si>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</si>
  <si>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</si>
  <si>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</si>
  <si>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</si>
  <si>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</si>
  <si>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</si>
  <si>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</si>
  <si>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</si>
  <si>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</si>
  <si>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</si>
  <si>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</si>
  <si>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</si>
  <si>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</si>
  <si>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</si>
  <si>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</si>
  <si>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</si>
  <si>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</si>
  <si>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</si>
  <si>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</si>
  <si>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</si>
  <si>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</si>
  <si>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</si>
  <si>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</si>
  <si>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</si>
  <si>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</si>
  <si>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</si>
  <si>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</si>
  <si>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</si>
  <si>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</si>
  <si>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</si>
  <si>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</si>
  <si>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</si>
  <si>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</si>
  <si>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</si>
  <si>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</si>
  <si>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</si>
  <si>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</si>
  <si>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</si>
  <si>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</si>
  <si>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</si>
  <si>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</si>
  <si>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</si>
  <si>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</si>
  <si>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</si>
  <si>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</si>
  <si>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</si>
  <si>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</si>
  <si>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</si>
  <si>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</si>
  <si>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</si>
  <si>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</si>
  <si>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</si>
  <si>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</si>
  <si>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</si>
  <si>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</si>
  <si>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</si>
  <si>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</si>
  <si>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</si>
  <si>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</si>
  <si>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</si>
  <si>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</si>
  <si>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</si>
  <si>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</si>
  <si>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</si>
  <si>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</si>
  <si>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</si>
  <si>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</si>
  <si>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</si>
  <si>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</si>
  <si>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</si>
  <si>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</si>
  <si>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</si>
  <si>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</si>
  <si>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</si>
  <si>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</si>
  <si>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</si>
  <si>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</si>
  <si>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</si>
  <si>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</si>
  <si>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</si>
  <si>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</si>
  <si>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</si>
  <si>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</si>
  <si>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</si>
  <si>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</si>
  <si>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</si>
  <si>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</si>
  <si>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</si>
  <si>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</si>
  <si>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</si>
  <si>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</si>
  <si>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</si>
  <si>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</si>
  <si>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</si>
  <si>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</si>
  <si>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</si>
  <si>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</si>
  <si>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</si>
  <si>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</si>
  <si>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</si>
  <si>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</si>
  <si>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</si>
  <si>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</si>
  <si>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</si>
  <si>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</si>
  <si>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</si>
  <si>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</si>
  <si>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</si>
  <si>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</si>
  <si>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</si>
  <si>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</si>
  <si>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</si>
  <si>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</si>
  <si>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</si>
  <si>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</si>
  <si>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</si>
  <si>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</si>
  <si>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</si>
  <si>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</si>
  <si>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</si>
  <si>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</si>
  <si>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</si>
  <si>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</si>
  <si>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</si>
  <si>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</si>
  <si>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</si>
  <si>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</si>
  <si>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</si>
  <si>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</si>
  <si>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</si>
  <si>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</si>
  <si>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</si>
  <si>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</si>
  <si>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</si>
  <si>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</si>
  <si>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</si>
  <si>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</si>
  <si>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</si>
  <si>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</si>
  <si>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</si>
  <si>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</si>
  <si>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</si>
  <si>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</si>
  <si>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</si>
  <si>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</si>
  <si>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</si>
  <si>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</si>
  <si>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</si>
  <si>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</si>
  <si>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</si>
  <si>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</si>
  <si>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</si>
  <si>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</si>
  <si>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</si>
  <si>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</si>
  <si>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</si>
  <si>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</si>
  <si>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</si>
  <si>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</si>
  <si>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</si>
  <si>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</si>
  <si>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</si>
  <si>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</si>
  <si>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</si>
  <si>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</si>
  <si>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</si>
  <si>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</si>
  <si>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</si>
  <si>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</si>
  <si>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</si>
  <si>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</si>
  <si>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</si>
  <si>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</si>
  <si>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</si>
  <si>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</si>
  <si>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</si>
  <si>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</si>
  <si>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</si>
  <si>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</si>
  <si>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</si>
  <si>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</si>
  <si>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</si>
  <si>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</si>
  <si>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</si>
  <si>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</si>
  <si>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</si>
  <si>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</si>
  <si>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</si>
  <si>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</si>
  <si>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</si>
  <si>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</si>
  <si>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</si>
  <si>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</si>
  <si>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</si>
  <si>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</si>
  <si>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</si>
  <si>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</si>
  <si>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</si>
  <si>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</si>
  <si>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</si>
  <si>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</si>
  <si>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</si>
  <si>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</si>
  <si>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</si>
  <si>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</si>
  <si>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</si>
  <si>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</si>
  <si>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</si>
  <si>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</si>
  <si>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</si>
  <si>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</si>
  <si>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</si>
  <si>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</si>
  <si>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</si>
  <si>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</si>
  <si>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</si>
  <si>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</si>
  <si>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</si>
  <si>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</si>
  <si>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</si>
  <si>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</si>
  <si>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</si>
  <si>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</si>
  <si>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</si>
  <si>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</si>
  <si>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</si>
  <si>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</si>
  <si>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</si>
  <si>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</si>
  <si>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</si>
  <si>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</si>
  <si>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</si>
  <si>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</si>
  <si>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</si>
  <si>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</si>
  <si>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</si>
  <si>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</si>
  <si>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</si>
  <si>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</si>
  <si>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</si>
  <si>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</si>
  <si>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</si>
  <si>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</si>
  <si>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</si>
  <si>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</si>
  <si>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</si>
  <si>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</si>
  <si>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</si>
  <si>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</si>
  <si>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</si>
  <si>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</si>
  <si>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</si>
  <si>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</si>
  <si>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</si>
  <si>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</si>
  <si>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</si>
  <si>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</si>
  <si>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</si>
  <si>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</si>
  <si>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</si>
  <si>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</si>
  <si>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</si>
  <si>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</si>
  <si>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</si>
  <si>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</si>
  <si>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</si>
  <si>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</si>
  <si>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</si>
  <si>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</si>
  <si>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</si>
  <si>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</si>
  <si>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</si>
  <si>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</si>
  <si>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</si>
  <si>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</si>
  <si>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</si>
  <si>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</si>
  <si>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</si>
  <si>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</si>
  <si>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</si>
  <si>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</si>
  <si>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</si>
  <si>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</si>
  <si>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</si>
  <si>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</si>
  <si>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</si>
  <si>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</si>
  <si>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</si>
  <si>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</si>
  <si>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</si>
  <si>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</si>
  <si>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</si>
  <si>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</si>
  <si>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</si>
  <si>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</si>
  <si>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</si>
  <si>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</si>
  <si>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</si>
  <si>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</si>
  <si>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</si>
  <si>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</si>
  <si>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</si>
  <si>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</si>
  <si>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</si>
  <si>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</si>
  <si>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</si>
  <si>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</si>
  <si>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</si>
  <si>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</si>
  <si>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</si>
  <si>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</si>
  <si>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</si>
  <si>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</si>
  <si>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</si>
  <si>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</si>
  <si>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</si>
  <si>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</si>
  <si>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</si>
  <si>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</si>
  <si>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</si>
  <si>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</si>
  <si>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</si>
  <si>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</si>
  <si>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</si>
  <si>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</si>
  <si>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</si>
  <si>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</si>
  <si>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</si>
  <si>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</si>
  <si>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</si>
  <si>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</si>
  <si>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</si>
  <si>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</si>
  <si>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</si>
  <si>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</si>
  <si>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</si>
  <si>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</si>
  <si>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</si>
  <si>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</si>
  <si>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</si>
  <si>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</si>
  <si>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</si>
  <si>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</si>
  <si>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</si>
  <si>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</si>
  <si>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</si>
  <si>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</si>
  <si>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</si>
  <si>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</si>
  <si>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</si>
  <si>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</si>
  <si>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</si>
  <si>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</si>
  <si>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</si>
  <si>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</si>
  <si>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</si>
  <si>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</si>
  <si>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</si>
  <si>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</si>
  <si>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</si>
  <si>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</si>
  <si>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</si>
  <si>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</si>
  <si>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</si>
  <si>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</si>
  <si>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</si>
  <si>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</si>
  <si>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</si>
  <si>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</si>
  <si>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</si>
  <si>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</si>
  <si>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</si>
  <si>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</si>
  <si>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</si>
  <si>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</si>
  <si>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</si>
  <si>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</si>
  <si>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</si>
  <si>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</si>
  <si>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</si>
  <si>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</si>
  <si>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</si>
  <si>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</si>
  <si>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</si>
  <si>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</si>
  <si>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</si>
  <si>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</si>
  <si>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</si>
  <si>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</si>
  <si>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</si>
  <si>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</si>
  <si>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</si>
  <si>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</si>
  <si>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</si>
  <si>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</si>
  <si>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</si>
  <si>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</si>
  <si>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</si>
  <si>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</si>
  <si>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</si>
  <si>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</si>
  <si>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</si>
  <si>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</si>
  <si>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</si>
  <si>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</si>
  <si>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</si>
  <si>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</si>
  <si>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</si>
  <si>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</si>
  <si>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</si>
  <si>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</si>
  <si>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</si>
  <si>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</si>
  <si>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</si>
  <si>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</si>
  <si>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</si>
  <si>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</si>
  <si>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</si>
  <si>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</si>
  <si>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</si>
  <si>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</si>
  <si>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</si>
  <si>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</si>
  <si>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</si>
  <si>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</si>
  <si>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</si>
  <si>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</si>
  <si>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</si>
  <si>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</si>
  <si>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</si>
  <si>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</si>
  <si>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</si>
  <si>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</si>
  <si>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</si>
  <si>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</si>
  <si>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</si>
  <si>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</si>
  <si>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</si>
  <si>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</si>
  <si>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</si>
  <si>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</si>
  <si>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</si>
  <si>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</si>
  <si>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</si>
  <si>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</si>
  <si>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</si>
  <si>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</si>
  <si>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</si>
  <si>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</si>
  <si>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</si>
  <si>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</si>
  <si>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</si>
  <si>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</si>
  <si>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</si>
  <si>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</si>
  <si>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</si>
  <si>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</si>
  <si>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</si>
  <si>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</si>
  <si>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</si>
  <si>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</si>
  <si>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</si>
  <si>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</si>
  <si>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</si>
  <si>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</si>
  <si>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</si>
  <si>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</si>
  <si>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</si>
  <si>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</si>
  <si>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</si>
  <si>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</si>
  <si>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</si>
  <si>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</si>
  <si>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</si>
  <si>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</si>
  <si>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</si>
  <si>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</si>
  <si>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</si>
  <si>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</si>
  <si>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</si>
  <si>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</si>
  <si>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</si>
  <si>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</si>
  <si>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</si>
  <si>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</si>
  <si>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</si>
  <si>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</si>
  <si>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</si>
  <si>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</si>
  <si>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</si>
  <si>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</si>
  <si>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</si>
  <si>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</si>
  <si>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</si>
  <si>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</si>
  <si>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</si>
  <si>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</si>
  <si>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</si>
  <si>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</si>
  <si>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</si>
  <si>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</si>
  <si>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</si>
  <si>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</si>
  <si>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</si>
  <si>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</si>
  <si>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</si>
  <si>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</si>
  <si>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</si>
  <si>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</si>
  <si>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</si>
  <si>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</si>
  <si>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</si>
  <si>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</si>
  <si>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</si>
  <si>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</si>
  <si>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</si>
  <si>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</si>
  <si>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</si>
  <si>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</si>
  <si>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</si>
  <si>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</si>
  <si>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</si>
  <si>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</si>
  <si>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</si>
  <si>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</si>
  <si>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</si>
  <si>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</si>
  <si>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</si>
  <si>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</si>
  <si>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</si>
  <si>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</si>
  <si>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</si>
  <si>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</si>
  <si>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</si>
  <si>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</si>
  <si>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</si>
  <si>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</si>
  <si>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</si>
  <si>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</si>
  <si>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</si>
  <si>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</si>
  <si>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</si>
  <si>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</si>
  <si>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</si>
  <si>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</si>
  <si>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</si>
  <si>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</si>
  <si>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</si>
  <si>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</si>
  <si>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</si>
  <si>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</si>
  <si>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</si>
  <si>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</si>
  <si>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</si>
  <si>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</si>
  <si>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</si>
  <si>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</si>
  <si>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</si>
  <si>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</si>
  <si>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</si>
  <si>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</si>
  <si>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</si>
  <si>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</si>
  <si>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</si>
  <si>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</si>
  <si>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</si>
  <si>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</si>
  <si>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</si>
  <si>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</si>
  <si>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</si>
  <si>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</si>
  <si>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</si>
  <si>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</si>
  <si>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</si>
  <si>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</si>
  <si>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</si>
  <si>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</si>
  <si>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</si>
  <si>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</si>
  <si>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</si>
  <si>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</si>
  <si>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</si>
  <si>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</si>
  <si>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</si>
  <si>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</si>
  <si>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</si>
  <si>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</si>
  <si>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</si>
  <si>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</si>
  <si>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</si>
  <si>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</si>
  <si>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</si>
  <si>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</si>
  <si>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</si>
  <si>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</si>
  <si>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</si>
  <si>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</si>
  <si>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</si>
  <si>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</si>
  <si>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</si>
  <si>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</si>
  <si>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</si>
  <si>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</si>
  <si>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</si>
  <si>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</si>
  <si>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</si>
  <si>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</si>
  <si>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</si>
  <si>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</si>
  <si>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</si>
  <si>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</si>
  <si>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</si>
  <si>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</si>
  <si>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</si>
  <si>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</si>
  <si>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</si>
  <si>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</si>
  <si>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</si>
  <si>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</si>
  <si>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</si>
  <si>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</si>
  <si>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</si>
  <si>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</si>
  <si>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</si>
  <si>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</si>
  <si>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</si>
  <si>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</si>
  <si>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</si>
  <si>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</si>
  <si>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</si>
  <si>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</si>
  <si>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</si>
  <si>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</si>
  <si>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</si>
  <si>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</si>
  <si>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</si>
  <si>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</si>
  <si>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</si>
  <si>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</si>
  <si>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</si>
  <si>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</si>
  <si>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</si>
  <si>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</si>
  <si>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</si>
  <si>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</si>
  <si>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</si>
  <si>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</si>
  <si>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</si>
  <si>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</si>
  <si>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</si>
  <si>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</si>
  <si>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</si>
  <si>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</si>
  <si>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</si>
  <si>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</si>
  <si>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</si>
  <si>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</si>
  <si>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</si>
  <si>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</si>
  <si>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</si>
  <si>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</si>
  <si>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</si>
  <si>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</si>
  <si>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</si>
  <si>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</si>
  <si>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</si>
  <si>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</si>
  <si>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</si>
  <si>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</si>
  <si>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</si>
  <si>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</si>
  <si>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</si>
  <si>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</si>
  <si>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</si>
  <si>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</si>
  <si>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</si>
  <si>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</si>
  <si>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</si>
  <si>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</si>
  <si>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</si>
  <si>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</si>
  <si>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</si>
  <si>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</si>
  <si>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</si>
  <si>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</si>
  <si>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</si>
  <si>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</si>
  <si>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</si>
  <si>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</si>
  <si>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</si>
  <si>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</si>
  <si>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</si>
  <si>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</si>
  <si>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</si>
  <si>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</si>
  <si>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</si>
  <si>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</si>
  <si>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</si>
  <si>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</si>
  <si>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</si>
  <si>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</si>
  <si>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</si>
  <si>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</si>
  <si>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</si>
  <si>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</si>
  <si>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</si>
  <si>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</si>
  <si>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</si>
  <si>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</si>
  <si>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</si>
  <si>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</si>
  <si>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</si>
  <si>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</si>
  <si>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</si>
  <si>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</si>
  <si>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</si>
  <si>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</si>
  <si>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</si>
  <si>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</si>
  <si>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</si>
  <si>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</si>
  <si>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</si>
  <si>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</si>
  <si>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</si>
  <si>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</si>
  <si>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</si>
  <si>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</si>
  <si>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</si>
  <si>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</si>
  <si>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</si>
  <si>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</si>
  <si>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</si>
  <si>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</si>
  <si>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</si>
  <si>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</si>
  <si>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</si>
  <si>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</si>
  <si>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</si>
  <si>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</si>
  <si>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</si>
  <si>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</si>
  <si>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</si>
  <si>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</si>
  <si>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</si>
  <si>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</si>
  <si>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</si>
  <si>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</si>
  <si>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</si>
  <si>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</si>
  <si>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</si>
  <si>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</si>
  <si>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</si>
  <si>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</si>
  <si>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</si>
  <si>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</si>
  <si>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</si>
  <si>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</si>
  <si>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</si>
  <si>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</si>
  <si>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</si>
  <si>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</si>
  <si>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</si>
  <si>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</si>
  <si>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</si>
  <si>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</si>
  <si>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</si>
  <si>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</si>
  <si>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</si>
  <si>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</si>
  <si>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</si>
  <si>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</si>
  <si>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</si>
  <si>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</si>
  <si>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</si>
  <si>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</si>
  <si>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</si>
  <si>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</si>
  <si>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</si>
  <si>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</si>
  <si>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</si>
  <si>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</si>
  <si>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</si>
  <si>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</si>
  <si>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</si>
  <si>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</si>
  <si>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</si>
  <si>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</si>
  <si>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</si>
  <si>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</si>
  <si>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</si>
  <si>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</si>
  <si>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</si>
  <si>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</si>
  <si>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</si>
  <si>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</si>
  <si>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</si>
  <si>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</si>
  <si>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</si>
  <si>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</si>
  <si>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</si>
  <si>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</si>
  <si>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</si>
  <si>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</si>
  <si>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</si>
  <si>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</si>
  <si>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</si>
  <si>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</si>
  <si>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</si>
  <si>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</si>
  <si>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</si>
  <si>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</si>
  <si>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</si>
  <si>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</si>
  <si>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</si>
  <si>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</si>
  <si>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</si>
  <si>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</si>
  <si>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</si>
  <si>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</si>
  <si>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</si>
  <si>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</si>
  <si>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</si>
  <si>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</si>
  <si>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</si>
  <si>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</si>
  <si>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</si>
  <si>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</si>
  <si>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</si>
  <si>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</si>
  <si>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</si>
  <si>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</si>
  <si>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</si>
  <si>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</si>
  <si>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</si>
  <si>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</si>
  <si>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</si>
  <si>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</si>
  <si>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</si>
  <si>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</si>
  <si>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</si>
  <si>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</si>
  <si>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</si>
  <si>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</si>
  <si>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</si>
  <si>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</si>
  <si>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</si>
  <si>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</si>
  <si>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</si>
  <si>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</si>
  <si>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</si>
  <si>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</si>
  <si>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</si>
  <si>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</si>
  <si>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</si>
  <si>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</si>
  <si>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</si>
  <si>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</si>
  <si>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</si>
  <si>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</si>
  <si>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</si>
  <si>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</si>
  <si>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</si>
  <si>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</si>
  <si>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</si>
  <si>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</si>
  <si>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</si>
  <si>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</si>
  <si>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</si>
  <si>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</si>
  <si>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</si>
  <si>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</si>
  <si>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</si>
  <si>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</si>
  <si>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</si>
  <si>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</si>
  <si>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</si>
  <si>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</si>
  <si>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</si>
  <si>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</si>
  <si>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</si>
  <si>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</si>
  <si>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</si>
  <si>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</si>
  <si>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</si>
  <si>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</si>
  <si>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</si>
  <si>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</si>
  <si>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</si>
  <si>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</si>
  <si>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</si>
  <si>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</si>
  <si>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</si>
  <si>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</si>
  <si>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</si>
  <si>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</si>
  <si>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</si>
  <si>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</si>
  <si>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</si>
  <si>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</si>
  <si>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</si>
  <si>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</si>
  <si>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</si>
  <si>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</si>
  <si>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</si>
  <si>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</si>
  <si>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</si>
  <si>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</si>
  <si>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</si>
  <si>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</si>
  <si>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</si>
  <si>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</si>
  <si>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</si>
  <si>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</si>
  <si>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</si>
  <si>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</si>
  <si>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</si>
  <si>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</si>
  <si>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</si>
  <si>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</si>
  <si>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</si>
  <si>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</si>
  <si>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</si>
  <si>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</si>
  <si>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</si>
  <si>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</si>
  <si>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</si>
  <si>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</si>
  <si>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</si>
  <si>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</si>
  <si>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</si>
  <si>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</si>
  <si>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</si>
  <si>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</si>
  <si>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</si>
  <si>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</si>
  <si>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</si>
  <si>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</si>
  <si>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</si>
  <si>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</si>
  <si>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</si>
  <si>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</si>
  <si>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</si>
  <si>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</si>
  <si>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</si>
  <si>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</si>
  <si>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</si>
  <si>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</si>
  <si>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</si>
  <si>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</si>
  <si>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</si>
  <si>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</si>
  <si>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</si>
  <si>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</si>
  <si>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</si>
  <si>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</si>
  <si>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</si>
  <si>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</si>
  <si>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</si>
  <si>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</si>
  <si>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</si>
  <si>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</si>
  <si>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</si>
  <si>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</si>
  <si>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</si>
  <si>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</si>
  <si>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</si>
  <si>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</si>
  <si>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</si>
  <si>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</si>
  <si>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</si>
  <si>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</si>
  <si>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</si>
  <si>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</si>
  <si>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</si>
  <si>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</si>
  <si>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</si>
  <si>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</si>
  <si>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</si>
  <si>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</si>
  <si>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</si>
  <si>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</si>
  <si>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</si>
  <si>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</si>
  <si>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</si>
  <si>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</si>
  <si>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</si>
  <si>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</si>
  <si>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</si>
  <si>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</si>
  <si>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</si>
  <si>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</si>
  <si>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</si>
  <si>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</si>
  <si>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</si>
  <si>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</si>
  <si>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</si>
  <si>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</si>
  <si>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</si>
  <si>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</si>
  <si>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</si>
  <si>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</si>
  <si>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</si>
  <si>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</si>
  <si>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</si>
  <si>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</si>
  <si>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</si>
  <si>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</si>
  <si>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</si>
  <si>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</si>
  <si>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</si>
  <si>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</si>
  <si>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</si>
  <si>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</si>
  <si>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</si>
  <si>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</si>
  <si>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</si>
  <si>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</si>
  <si>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</si>
  <si>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</si>
  <si>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</si>
  <si>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</si>
  <si>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</si>
  <si>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</si>
  <si>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</si>
  <si>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</si>
  <si>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</si>
  <si>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</si>
  <si>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</si>
  <si>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</si>
  <si>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</si>
  <si>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</si>
  <si>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</si>
  <si>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</si>
  <si>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</si>
  <si>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</si>
  <si>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</si>
  <si>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</si>
  <si>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</si>
  <si>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</si>
  <si>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</si>
  <si>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</si>
  <si>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</si>
  <si>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</si>
  <si>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</si>
  <si>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</si>
  <si>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</si>
  <si>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</si>
  <si>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</si>
  <si>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</si>
  <si>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</si>
  <si>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</si>
  <si>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</si>
  <si>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</si>
  <si>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</si>
  <si>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</si>
  <si>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</si>
  <si>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</si>
  <si>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</si>
  <si>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</si>
  <si>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</si>
  <si>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</si>
  <si>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</si>
  <si>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</si>
  <si>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</si>
  <si>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</si>
  <si>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</si>
  <si>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</si>
  <si>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</si>
  <si>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</si>
  <si>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</si>
  <si>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</si>
  <si>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</si>
  <si>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</si>
  <si>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</si>
  <si>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</si>
  <si>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</si>
  <si>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</si>
  <si>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</si>
  <si>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</si>
  <si>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</si>
  <si>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</si>
  <si>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</si>
  <si>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</si>
  <si>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</si>
  <si>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</si>
  <si>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</si>
  <si>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</si>
  <si>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</si>
  <si>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</si>
  <si>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</si>
  <si>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</si>
  <si>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</si>
  <si>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</si>
  <si>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</si>
  <si>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</si>
  <si>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</si>
  <si>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</si>
  <si>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</si>
  <si>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</si>
  <si>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</si>
  <si>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</si>
  <si>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</si>
  <si>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</si>
  <si>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</si>
  <si>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</si>
  <si>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</si>
  <si>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</si>
  <si>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</si>
  <si>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</si>
  <si>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</si>
  <si>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</si>
  <si>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</si>
  <si>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</si>
  <si>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</si>
  <si>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</si>
  <si>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</si>
  <si>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</si>
  <si>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</si>
  <si>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</si>
  <si>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</si>
  <si>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</si>
  <si>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</si>
  <si>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</si>
  <si>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</si>
  <si>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</si>
  <si>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</si>
  <si>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</si>
  <si>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</si>
  <si>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</si>
  <si>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</si>
  <si>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</si>
  <si>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</si>
  <si>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</si>
  <si>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</si>
  <si>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</si>
  <si>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</si>
  <si>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</si>
  <si>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</si>
  <si>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</si>
  <si>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</si>
  <si>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</si>
  <si>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</si>
  <si>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</si>
  <si>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</si>
  <si>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</si>
  <si>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</si>
  <si>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</si>
  <si>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</si>
  <si>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</si>
  <si>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</si>
  <si>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</si>
  <si>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</si>
  <si>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</si>
  <si>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</si>
  <si>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</si>
  <si>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</si>
  <si>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</si>
  <si>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</si>
  <si>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</si>
  <si>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</si>
  <si>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</si>
  <si>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</si>
  <si>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</si>
  <si>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</si>
  <si>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</si>
  <si>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</si>
  <si>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</si>
  <si>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</si>
  <si>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</si>
  <si>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</si>
  <si>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</si>
  <si>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</si>
  <si>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</si>
  <si>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</si>
  <si>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</si>
  <si>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</si>
  <si>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</si>
  <si>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</si>
  <si>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</si>
  <si>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</si>
  <si>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</si>
  <si>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</si>
  <si>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</si>
  <si>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</si>
  <si>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</si>
  <si>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</si>
  <si>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</si>
  <si>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</si>
  <si>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</si>
  <si>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</si>
  <si>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</si>
  <si>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</si>
  <si>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</si>
  <si>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</si>
  <si>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</si>
  <si>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</si>
  <si>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</si>
  <si>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</si>
  <si>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</si>
  <si>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</si>
  <si>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</si>
  <si>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</si>
  <si>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</si>
  <si>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</si>
  <si>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</si>
  <si>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</si>
  <si>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</si>
  <si>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</si>
  <si>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</si>
  <si>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</si>
  <si>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</si>
  <si>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</si>
  <si>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</si>
  <si>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</si>
  <si>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</si>
  <si>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</si>
  <si>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</si>
  <si>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</si>
  <si>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</si>
  <si>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</si>
  <si>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</si>
  <si>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</si>
  <si>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</si>
  <si>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</si>
  <si>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</si>
  <si>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</si>
  <si>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</si>
  <si>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</si>
  <si>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</si>
  <si>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</si>
  <si>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</si>
  <si>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</si>
  <si>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</si>
  <si>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</si>
  <si>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</si>
  <si>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</si>
  <si>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</si>
  <si>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</si>
  <si>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</si>
  <si>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</si>
  <si>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</si>
  <si>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</si>
  <si>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</si>
  <si>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</si>
  <si>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</si>
  <si>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</si>
  <si>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</si>
  <si>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</si>
  <si>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</si>
  <si>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</si>
  <si>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</si>
  <si>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</si>
  <si>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</si>
  <si>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</si>
  <si>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</si>
  <si>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</si>
  <si>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</si>
  <si>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</si>
  <si>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</si>
  <si>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</si>
  <si>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</si>
  <si>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</si>
  <si>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</si>
  <si>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</si>
  <si>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</si>
  <si>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</si>
  <si>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</si>
  <si>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</si>
  <si>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</si>
  <si>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</si>
  <si>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</si>
  <si>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</si>
  <si>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</si>
  <si>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</si>
  <si>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</si>
  <si>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</si>
  <si>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</si>
  <si>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</si>
  <si>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</si>
  <si>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</si>
  <si>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</si>
  <si>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</si>
  <si>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</si>
  <si>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</si>
  <si>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</si>
  <si>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</si>
  <si>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</si>
  <si>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</si>
  <si>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</si>
  <si>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</si>
  <si>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</si>
  <si>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</si>
  <si>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</si>
  <si>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</si>
  <si>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</si>
  <si>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</si>
  <si>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</si>
  <si>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</si>
  <si>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</si>
  <si>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</si>
  <si>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</si>
  <si>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</si>
  <si>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</si>
  <si>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</si>
  <si>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</si>
  <si>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</si>
  <si>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</si>
  <si>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</si>
  <si>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</si>
  <si>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</si>
  <si>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</si>
  <si>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</si>
  <si>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</si>
  <si>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</si>
  <si>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</si>
  <si>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</si>
  <si>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</si>
  <si>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</si>
  <si>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</si>
  <si>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</si>
  <si>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</si>
  <si>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</si>
  <si>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</si>
  <si>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</si>
  <si>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</si>
  <si>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</si>
  <si>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</si>
  <si>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</si>
  <si>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</si>
  <si>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</si>
  <si>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</si>
  <si>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</si>
  <si>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</si>
  <si>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</si>
  <si>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</si>
  <si>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</si>
  <si>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</si>
  <si>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</si>
  <si>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</si>
  <si>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</si>
  <si>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</si>
  <si>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</si>
  <si>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</si>
  <si>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</si>
  <si>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</si>
  <si>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</si>
  <si>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</si>
  <si>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</si>
  <si>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</si>
  <si>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</si>
  <si>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</si>
  <si>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</si>
  <si>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</si>
  <si>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</si>
  <si>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</si>
  <si>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</si>
  <si>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</si>
  <si>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</si>
  <si>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</si>
  <si>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</si>
  <si>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</si>
  <si>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</si>
  <si>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</si>
  <si>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</si>
  <si>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</si>
  <si>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</si>
  <si>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</si>
  <si>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</si>
  <si>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</si>
  <si>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</si>
  <si>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</si>
  <si>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</si>
  <si>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</si>
  <si>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</si>
  <si>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</si>
  <si>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</si>
  <si>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</si>
  <si>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</si>
  <si>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</si>
  <si>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</si>
  <si>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</si>
  <si>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</si>
  <si>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</si>
  <si>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</si>
  <si>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</si>
  <si>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</si>
  <si>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</si>
  <si>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</si>
  <si>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</si>
  <si>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</si>
  <si>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</si>
  <si>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</si>
  <si>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</si>
  <si>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</si>
  <si>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</si>
  <si>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</si>
  <si>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</si>
  <si>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</si>
  <si>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</si>
  <si>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</si>
  <si>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</si>
  <si>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</si>
  <si>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</si>
  <si>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</si>
  <si>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</si>
  <si>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</si>
  <si>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</si>
  <si>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</si>
  <si>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</si>
  <si>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</si>
  <si>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</si>
  <si>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</si>
  <si>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</si>
  <si>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</si>
  <si>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</si>
  <si>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</si>
  <si>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</si>
  <si>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</si>
  <si>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</si>
  <si>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</si>
  <si>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</si>
  <si>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</si>
  <si>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</si>
  <si>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</si>
  <si>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</si>
  <si>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</si>
  <si>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</si>
  <si>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</si>
  <si>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</si>
  <si>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</si>
  <si>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</si>
  <si>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</si>
  <si>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</si>
  <si>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</si>
  <si>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</si>
  <si>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</si>
  <si>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</si>
  <si>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</si>
  <si>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</si>
  <si>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</si>
  <si>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</si>
  <si>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</si>
  <si>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</si>
  <si>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</si>
  <si>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</si>
  <si>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</si>
  <si>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</si>
  <si>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</si>
  <si>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</si>
  <si>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</si>
  <si>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</si>
  <si>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</si>
  <si>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</si>
  <si>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</si>
  <si>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</si>
  <si>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</si>
  <si>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</si>
  <si>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</si>
  <si>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</si>
  <si>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</si>
  <si>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</si>
  <si>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</si>
  <si>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</si>
  <si>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</si>
  <si>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</si>
  <si>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</si>
  <si>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</si>
  <si>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</si>
  <si>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</si>
  <si>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</si>
  <si>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</si>
  <si>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</si>
  <si>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</si>
  <si>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</si>
  <si>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</si>
  <si>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</si>
  <si>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</si>
  <si>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</si>
  <si>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</si>
  <si>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</si>
  <si>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</si>
  <si>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</si>
  <si>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</si>
  <si>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</si>
  <si>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</si>
  <si>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</si>
  <si>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</si>
  <si>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</si>
  <si>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</si>
  <si>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</si>
  <si>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</si>
  <si>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</si>
  <si>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</si>
  <si>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</si>
  <si>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</si>
  <si>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</si>
  <si>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</si>
  <si>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</si>
  <si>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</si>
  <si>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</si>
  <si>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</si>
  <si>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</si>
  <si>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</si>
  <si>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</si>
  <si>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</si>
  <si>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</si>
  <si>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</si>
  <si>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</si>
  <si>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</si>
  <si>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</si>
  <si>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</si>
  <si>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</si>
  <si>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</si>
  <si>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</si>
  <si>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</si>
  <si>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</si>
  <si>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</si>
  <si>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</si>
  <si>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</si>
  <si>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</si>
  <si>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</si>
  <si>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</si>
  <si>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</si>
  <si>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</si>
  <si>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</si>
  <si>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</si>
  <si>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</si>
  <si>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</si>
  <si>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</si>
  <si>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</si>
  <si>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</si>
  <si>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</si>
  <si>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</si>
  <si>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</si>
  <si>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</si>
  <si>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</si>
  <si>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</si>
  <si>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</si>
  <si>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</si>
  <si>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</si>
  <si>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</si>
  <si>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</si>
  <si>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</si>
  <si>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</si>
  <si>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</si>
  <si>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</si>
  <si>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</si>
  <si>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</si>
  <si>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</si>
  <si>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</si>
  <si>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</si>
  <si>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</si>
  <si>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</si>
  <si>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</si>
  <si>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</si>
  <si>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</si>
  <si>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</si>
  <si>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</si>
  <si>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</si>
  <si>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</si>
  <si>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</si>
  <si>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</si>
  <si>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</si>
  <si>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</si>
  <si>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</si>
  <si>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</si>
  <si>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</si>
  <si>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</si>
  <si>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</si>
  <si>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</si>
  <si>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</si>
  <si>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</si>
  <si>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</si>
  <si>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</si>
  <si>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</si>
  <si>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</si>
  <si>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</si>
  <si>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</si>
  <si>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</si>
  <si>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</si>
  <si>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</si>
  <si>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</si>
  <si>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</si>
  <si>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</si>
  <si>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</si>
  <si>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</si>
  <si>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</si>
  <si>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</si>
  <si>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</si>
  <si>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</si>
  <si>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</si>
  <si>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</si>
  <si>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</si>
  <si>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</si>
  <si>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</si>
  <si>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</si>
  <si>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</si>
  <si>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</si>
  <si>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</si>
  <si>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</si>
  <si>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</si>
  <si>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</si>
  <si>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</si>
  <si>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</si>
  <si>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</si>
  <si>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</si>
  <si>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</si>
  <si>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</si>
  <si>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</si>
  <si>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</si>
  <si>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</si>
  <si>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</si>
  <si>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</si>
  <si>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</si>
  <si>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</si>
  <si>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</si>
  <si>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</si>
  <si>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</si>
  <si>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</si>
  <si>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</si>
  <si>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</si>
  <si>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</si>
  <si>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</si>
  <si>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</si>
  <si>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</si>
  <si>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</si>
  <si>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</si>
  <si>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</si>
  <si>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</si>
  <si>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</si>
  <si>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</si>
  <si>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</si>
  <si>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</si>
  <si>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</si>
  <si>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</si>
  <si>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</si>
  <si>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</si>
  <si>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</si>
  <si>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</si>
  <si>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</si>
  <si>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</si>
  <si>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</si>
  <si>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</si>
  <si>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</si>
  <si>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</si>
  <si>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</si>
  <si>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</si>
  <si>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</si>
  <si>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</si>
  <si>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</si>
  <si>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</si>
  <si>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</si>
  <si>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</si>
  <si>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</si>
  <si>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</si>
  <si>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</si>
  <si>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</si>
  <si>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</si>
  <si>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</si>
  <si>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</si>
  <si>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</si>
  <si>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</si>
  <si>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</si>
  <si>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</si>
  <si>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</si>
  <si>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</si>
  <si>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</si>
  <si>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</si>
  <si>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</si>
  <si>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</si>
  <si>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</si>
  <si>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</si>
  <si>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</si>
  <si>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</si>
  <si>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</si>
  <si>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</si>
  <si>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</si>
  <si>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</si>
  <si>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</si>
  <si>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</si>
  <si>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</si>
  <si>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</si>
  <si>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</si>
  <si>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</si>
  <si>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</si>
  <si>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</si>
  <si>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</si>
  <si>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</si>
  <si>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</si>
  <si>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</si>
  <si>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</si>
  <si>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</si>
  <si>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</si>
  <si>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</si>
  <si>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</si>
  <si>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</si>
  <si>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</si>
  <si>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</si>
  <si>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</si>
  <si>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</si>
  <si>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</si>
  <si>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</si>
  <si>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</si>
  <si>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</si>
  <si>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</si>
  <si>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</si>
  <si>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</si>
  <si>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</si>
  <si>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</si>
  <si>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</si>
  <si>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</si>
  <si>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</si>
  <si>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</si>
  <si>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</si>
  <si>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</si>
  <si>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</si>
  <si>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</si>
  <si>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</si>
  <si>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</si>
  <si>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</si>
  <si>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</si>
  <si>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</si>
  <si>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</si>
  <si>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</si>
  <si>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</si>
  <si>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</si>
  <si>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</si>
  <si>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</si>
  <si>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</si>
  <si>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</si>
  <si>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</si>
  <si>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</si>
  <si>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</si>
  <si>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</si>
  <si>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</si>
  <si>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</si>
  <si>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</si>
  <si>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</si>
  <si>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</si>
  <si>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</si>
  <si>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</si>
  <si>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</si>
  <si>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</si>
  <si>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</si>
  <si>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</si>
  <si>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</si>
  <si>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</si>
  <si>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</si>
  <si>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</si>
  <si>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</si>
  <si>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</si>
  <si>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</si>
  <si>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</si>
  <si>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</si>
  <si>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</si>
  <si>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</si>
  <si>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</si>
  <si>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</si>
  <si>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</si>
  <si>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</si>
  <si>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</si>
  <si>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</si>
  <si>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</si>
  <si>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</si>
  <si>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</si>
  <si>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</si>
  <si>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</si>
  <si>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</si>
  <si>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</si>
  <si>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</si>
  <si>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</si>
  <si>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</si>
  <si>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</si>
  <si>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</si>
  <si>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</si>
  <si>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</si>
  <si>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</si>
  <si>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</si>
  <si>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</si>
  <si>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</si>
  <si>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</si>
  <si>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</si>
  <si>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</si>
  <si>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</si>
  <si>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</si>
  <si>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</si>
  <si>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</si>
  <si>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</si>
  <si>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</si>
  <si>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</si>
  <si>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</si>
  <si>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</si>
  <si>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</si>
  <si>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</si>
  <si>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</si>
  <si>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</si>
  <si>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</si>
  <si>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</si>
  <si>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</si>
  <si>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</si>
  <si>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</si>
  <si>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</si>
  <si>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</si>
  <si>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</si>
  <si>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</si>
  <si>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</si>
  <si>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</si>
  <si>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</si>
  <si>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</si>
  <si>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</si>
  <si>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</si>
  <si>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</si>
  <si>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</si>
  <si>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</si>
  <si>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</si>
  <si>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</si>
  <si>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</si>
  <si>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</si>
  <si>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</si>
  <si>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</si>
  <si>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</si>
  <si>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</si>
  <si>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</si>
  <si>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</si>
  <si>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</si>
  <si>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</si>
  <si>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</si>
  <si>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</si>
  <si>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</si>
  <si>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</si>
  <si>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</si>
  <si>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</si>
  <si>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</si>
  <si>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</si>
  <si>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</si>
  <si>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</si>
  <si>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</si>
  <si>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</si>
  <si>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</si>
  <si>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</si>
  <si>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</si>
  <si>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</si>
  <si>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</si>
  <si>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</si>
  <si>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</si>
  <si>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</si>
  <si>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</si>
  <si>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</si>
  <si>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</si>
  <si>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</si>
  <si>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</si>
  <si>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</si>
  <si>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</si>
  <si>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</si>
  <si>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</si>
  <si>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</si>
  <si>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</si>
  <si>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</si>
  <si>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</si>
  <si>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</si>
  <si>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</si>
  <si>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</si>
  <si>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</si>
  <si>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</si>
  <si>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</si>
  <si>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</si>
  <si>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</si>
  <si>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</si>
  <si>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</si>
  <si>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</si>
  <si>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</si>
  <si>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</si>
  <si>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</si>
  <si>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</si>
  <si>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</si>
  <si>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</si>
  <si>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</si>
  <si>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</si>
  <si>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</si>
  <si>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</si>
  <si>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</si>
  <si>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</si>
  <si>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</si>
  <si>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</si>
  <si>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</si>
  <si>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</si>
  <si>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</si>
  <si>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</si>
  <si>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</si>
  <si>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</si>
  <si>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</si>
  <si>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</si>
  <si>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</si>
  <si>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</si>
  <si>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</si>
  <si>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</si>
  <si>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</si>
  <si>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</si>
  <si>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</si>
  <si>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</si>
  <si>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</si>
  <si>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</si>
  <si>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</si>
  <si>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</si>
  <si>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</si>
  <si>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</si>
  <si>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</si>
  <si>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</si>
  <si>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</si>
  <si>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</si>
  <si>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</si>
  <si>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</si>
  <si>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</si>
  <si>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</si>
  <si>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</si>
  <si>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</si>
  <si>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</si>
  <si>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</si>
  <si>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</si>
  <si>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</si>
  <si>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</si>
  <si>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</si>
  <si>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</si>
  <si>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</si>
  <si>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</si>
  <si>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</si>
  <si>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</si>
  <si>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</si>
  <si>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</si>
  <si>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</si>
  <si>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</si>
  <si>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</si>
  <si>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</si>
  <si>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</si>
  <si>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</si>
  <si>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</si>
  <si>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</si>
  <si>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</si>
  <si>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</si>
  <si>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</si>
  <si>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</si>
  <si>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</si>
  <si>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</si>
  <si>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</si>
  <si>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</si>
  <si>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</si>
  <si>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</si>
  <si>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</si>
  <si>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</si>
  <si>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</si>
  <si>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</si>
  <si>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</si>
  <si>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</si>
  <si>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</si>
  <si>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</si>
  <si>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</si>
  <si>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</si>
  <si>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</si>
  <si>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</si>
  <si>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</si>
  <si>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</si>
  <si>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</si>
  <si>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</si>
  <si>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</si>
  <si>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</si>
  <si>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</si>
  <si>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</si>
  <si>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</si>
  <si>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</si>
  <si>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</si>
  <si>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</si>
  <si>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</si>
  <si>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</si>
  <si>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</si>
  <si>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</si>
  <si>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</si>
  <si>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</si>
  <si>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</si>
  <si>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</si>
  <si>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</si>
  <si>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</si>
  <si>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</si>
  <si>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</si>
  <si>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</si>
  <si>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</si>
  <si>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</si>
  <si>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</si>
  <si>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</si>
  <si>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</si>
  <si>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</si>
  <si>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</si>
  <si>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</si>
  <si>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</si>
  <si>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</si>
  <si>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</si>
  <si>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</si>
  <si>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</si>
  <si>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</si>
  <si>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</si>
  <si>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</si>
  <si>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</si>
  <si>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</si>
  <si>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</si>
  <si>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</si>
  <si>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</si>
  <si>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</si>
  <si>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</si>
  <si>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</si>
  <si>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</si>
  <si>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</si>
  <si>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</si>
  <si>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</si>
  <si>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</si>
  <si>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</si>
  <si>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</si>
  <si>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</si>
  <si>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</si>
  <si>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</si>
  <si>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</si>
  <si>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</si>
  <si>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</si>
  <si>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</si>
  <si>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</si>
  <si>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</si>
  <si>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</si>
  <si>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</si>
  <si>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</si>
  <si>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</si>
  <si>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</si>
  <si>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</si>
  <si>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</si>
  <si>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</si>
  <si>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</si>
  <si>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</si>
  <si>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</si>
  <si>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</si>
  <si>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</si>
  <si>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</si>
  <si>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</si>
  <si>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</si>
  <si>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</si>
  <si>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</si>
  <si>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</si>
  <si>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</si>
  <si>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</si>
  <si>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</si>
  <si>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</si>
  <si>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</si>
  <si>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</si>
  <si>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</si>
  <si>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</si>
  <si>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</si>
  <si>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</si>
  <si>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</si>
  <si>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</si>
  <si>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</si>
  <si>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</si>
  <si>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</si>
  <si>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</si>
  <si>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</si>
  <si>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</si>
  <si>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</si>
  <si>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</si>
  <si>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</si>
  <si>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</si>
  <si>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</si>
  <si>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</si>
  <si>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</si>
  <si>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</si>
  <si>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</si>
  <si>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</si>
  <si>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</si>
  <si>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</si>
  <si>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</si>
  <si>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</si>
  <si>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</si>
  <si>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</si>
  <si>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</si>
  <si>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</si>
  <si>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</si>
  <si>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</si>
  <si>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</si>
  <si>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</si>
  <si>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</si>
  <si>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</si>
  <si>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</si>
  <si>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</si>
  <si>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</si>
  <si>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</si>
  <si>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</si>
  <si>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</si>
  <si>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</si>
  <si>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</si>
  <si>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</si>
  <si>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</si>
  <si>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</si>
  <si>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</si>
  <si>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</si>
  <si>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</si>
  <si>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</si>
  <si>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</si>
  <si>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</si>
  <si>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</si>
  <si>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</si>
  <si>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</si>
  <si>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</si>
  <si>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</si>
  <si>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</si>
  <si>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</si>
  <si>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</si>
  <si>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</si>
  <si>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</si>
  <si>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</si>
  <si>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</si>
  <si>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</si>
  <si>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</si>
  <si>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</si>
  <si>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</si>
  <si>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</si>
  <si>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</si>
  <si>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</si>
  <si>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</si>
  <si>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</si>
  <si>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</si>
  <si>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</si>
  <si>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</si>
  <si>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</si>
  <si>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</si>
  <si>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</si>
  <si>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</si>
  <si>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</si>
  <si>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</si>
  <si>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</si>
  <si>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</si>
  <si>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</si>
  <si>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</si>
  <si>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</si>
  <si>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</si>
  <si>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</si>
  <si>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</si>
  <si>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</si>
  <si>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</si>
  <si>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</si>
  <si>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</si>
  <si>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</si>
  <si>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</si>
  <si>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</si>
  <si>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</si>
  <si>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</si>
  <si>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</si>
  <si>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</si>
  <si>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</si>
  <si>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</si>
  <si>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</si>
  <si>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</si>
  <si>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</si>
  <si>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</si>
  <si>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</si>
  <si>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</si>
  <si>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</si>
  <si>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</si>
  <si>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</si>
  <si>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</si>
  <si>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</si>
  <si>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</si>
  <si>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</si>
  <si>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</si>
  <si>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</si>
  <si>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</si>
  <si>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</si>
  <si>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</si>
  <si>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</si>
  <si>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</si>
  <si>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</si>
  <si>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</si>
  <si>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</si>
  <si>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</si>
  <si>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</si>
  <si>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</si>
  <si>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</si>
  <si>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</si>
  <si>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</si>
  <si>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</si>
  <si>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</si>
  <si>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</si>
  <si>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</si>
  <si>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</si>
  <si>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</si>
  <si>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</si>
  <si>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</si>
  <si>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</si>
  <si>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</si>
  <si>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</si>
  <si>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</si>
  <si>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</si>
  <si>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</si>
  <si>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</si>
  <si>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</si>
  <si>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</si>
  <si>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</si>
  <si>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</si>
  <si>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</si>
  <si>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</si>
  <si>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</si>
  <si>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</si>
  <si>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</si>
  <si>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</si>
  <si>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</si>
  <si>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</si>
  <si>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</si>
  <si>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</si>
  <si>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</si>
  <si>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</si>
  <si>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</si>
  <si>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</si>
  <si>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</si>
  <si>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</si>
  <si>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</si>
  <si>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</si>
  <si>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</si>
  <si>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</si>
  <si>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</si>
  <si>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</si>
  <si>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</si>
  <si>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</si>
  <si>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</si>
  <si>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</si>
  <si>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</si>
  <si>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</si>
  <si>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</si>
  <si>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</si>
  <si>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</si>
  <si>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</si>
  <si>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</si>
  <si>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</si>
  <si>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</si>
  <si>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</si>
  <si>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</si>
  <si>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</si>
  <si>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</si>
  <si>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</si>
  <si>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</si>
  <si>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</si>
  <si>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</si>
  <si>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</si>
  <si>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</si>
  <si>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</si>
  <si>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</si>
  <si>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</si>
  <si>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</si>
  <si>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</si>
  <si>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</si>
  <si>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</si>
  <si>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</si>
  <si>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</si>
  <si>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</si>
  <si>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</si>
  <si>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</si>
  <si>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</si>
  <si>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</si>
  <si>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</si>
  <si>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</si>
  <si>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</si>
  <si>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</si>
  <si>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</si>
  <si>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</si>
  <si>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</si>
  <si>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</si>
  <si>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</si>
  <si>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</si>
  <si>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</si>
  <si>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</si>
  <si>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</si>
  <si>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</si>
  <si>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</si>
  <si>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</si>
  <si>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</si>
  <si>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</si>
  <si>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</si>
  <si>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</si>
  <si>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</si>
  <si>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</si>
  <si>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</si>
  <si>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</si>
  <si>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</si>
  <si>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</si>
  <si>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</si>
  <si>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</si>
  <si>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</si>
  <si>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</si>
  <si>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</si>
  <si>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</si>
  <si>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</si>
  <si>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</si>
  <si>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</si>
  <si>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</si>
  <si>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</si>
  <si>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</si>
  <si>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</si>
  <si>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</si>
  <si>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</si>
  <si>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</si>
  <si>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</si>
  <si>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</si>
  <si>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</si>
  <si>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</si>
  <si>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</si>
  <si>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</si>
  <si>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</si>
  <si>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</si>
  <si>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</si>
  <si>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</si>
  <si>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</si>
  <si>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</si>
  <si>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</si>
  <si>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</si>
  <si>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</si>
  <si>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</si>
  <si>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</si>
  <si>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</si>
  <si>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</si>
  <si>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</si>
  <si>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</si>
  <si>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</si>
  <si>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</si>
  <si>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</si>
  <si>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</si>
  <si>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</si>
  <si>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</si>
  <si>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</si>
  <si>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</si>
  <si>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</si>
  <si>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</si>
  <si>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</si>
  <si>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</si>
  <si>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</si>
  <si>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</si>
  <si>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</si>
  <si>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</si>
  <si>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</si>
  <si>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</si>
  <si>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</si>
  <si>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</si>
  <si>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</si>
  <si>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</si>
  <si>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</si>
  <si>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</si>
  <si>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</si>
  <si>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</si>
  <si>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</si>
  <si>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</si>
  <si>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</si>
  <si>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</si>
  <si>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</si>
  <si>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</si>
  <si>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</si>
  <si>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</si>
  <si>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</si>
  <si>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</si>
  <si>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</si>
  <si>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</si>
  <si>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</si>
  <si>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</si>
  <si>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</si>
  <si>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</si>
  <si>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</si>
  <si>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</si>
  <si>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</si>
  <si>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</si>
  <si>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</si>
  <si>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</si>
  <si>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</si>
  <si>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</si>
  <si>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</si>
  <si>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</si>
  <si>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</si>
  <si>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</si>
  <si>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</si>
  <si>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</si>
  <si>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</si>
  <si>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</si>
  <si>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</si>
  <si>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</si>
  <si>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</si>
  <si>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</si>
  <si>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</si>
  <si>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</si>
  <si>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</si>
  <si>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</si>
  <si>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</si>
  <si>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</si>
  <si>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</si>
  <si>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</si>
  <si>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</si>
  <si>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</si>
  <si>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</si>
  <si>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</si>
  <si>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</si>
  <si>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</si>
  <si>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</si>
  <si>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</si>
  <si>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</si>
  <si>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</si>
  <si>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</si>
  <si>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</si>
  <si>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</si>
  <si>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</si>
  <si>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</si>
  <si>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</si>
  <si>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</si>
  <si>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</si>
  <si>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</si>
  <si>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</si>
  <si>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</si>
  <si>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</si>
  <si>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</si>
  <si>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</si>
  <si>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</si>
  <si>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</si>
  <si>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</si>
  <si>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</si>
  <si>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</si>
  <si>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</si>
  <si>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</si>
  <si>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</si>
  <si>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</si>
  <si>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</si>
  <si>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</si>
  <si>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</si>
  <si>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</si>
  <si>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</si>
  <si>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</si>
  <si>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</si>
  <si>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</si>
  <si>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</si>
  <si>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</si>
  <si>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</si>
  <si>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</si>
  <si>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</si>
  <si>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</si>
  <si>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</si>
  <si>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</si>
  <si>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</si>
  <si>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</si>
  <si>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</si>
  <si>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</si>
  <si>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</si>
  <si>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</si>
  <si>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</si>
  <si>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</si>
  <si>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</si>
  <si>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</si>
  <si>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</si>
  <si>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</si>
  <si>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</si>
  <si>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</si>
  <si>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</si>
  <si>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</si>
  <si>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</si>
  <si>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</si>
  <si>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</si>
  <si>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</si>
  <si>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</si>
  <si>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</si>
  <si>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</si>
  <si>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</si>
  <si>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</si>
  <si>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</si>
  <si>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</si>
  <si>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</si>
  <si>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</si>
  <si>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</si>
  <si>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</si>
  <si>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</si>
  <si>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</si>
  <si>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</si>
  <si>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</si>
  <si>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</si>
  <si>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</si>
  <si>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</si>
  <si>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</si>
  <si>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</si>
  <si>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</si>
  <si>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</si>
  <si>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</si>
  <si>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</si>
  <si>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</si>
  <si>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</si>
  <si>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</si>
  <si>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</si>
  <si>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</si>
  <si>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</si>
  <si>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</si>
  <si>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</si>
  <si>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</si>
  <si>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</si>
  <si>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</si>
  <si>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</si>
  <si>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</si>
  <si>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</si>
  <si>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</si>
  <si>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</si>
  <si>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</si>
  <si>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</si>
  <si>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</si>
  <si>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</si>
  <si>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</si>
  <si>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</si>
  <si>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</si>
  <si>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</si>
  <si>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</si>
  <si>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</si>
  <si>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</si>
  <si>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</si>
  <si>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</si>
  <si>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</si>
  <si>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</si>
  <si>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</si>
  <si>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</si>
  <si>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</si>
  <si>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</si>
  <si>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</si>
  <si>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</si>
  <si>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</si>
  <si>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</si>
  <si>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</si>
  <si>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</si>
  <si>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</si>
  <si>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</si>
  <si>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</si>
  <si>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</si>
  <si>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</si>
  <si>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</si>
  <si>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</si>
  <si>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</si>
  <si>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</si>
  <si>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</si>
  <si>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</si>
  <si>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</si>
  <si>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</si>
  <si>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</si>
  <si>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</si>
  <si>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</si>
  <si>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</si>
  <si>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</si>
  <si>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</si>
  <si>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</si>
  <si>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</si>
  <si>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</si>
  <si>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</si>
  <si>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</si>
  <si>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</si>
  <si>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</si>
  <si>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</si>
  <si>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</si>
  <si>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</si>
  <si>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</si>
  <si>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</si>
  <si>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</si>
  <si>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</si>
  <si>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</si>
  <si>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</si>
  <si>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</si>
  <si>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</si>
  <si>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</si>
  <si>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</si>
  <si>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</si>
  <si>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</si>
  <si>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</si>
  <si>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</si>
  <si>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</si>
  <si>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</si>
  <si>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</si>
  <si>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</si>
  <si>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</si>
  <si>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</si>
  <si>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</si>
  <si>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</si>
  <si>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</si>
  <si>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</si>
  <si>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</si>
  <si>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</si>
  <si>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</si>
  <si>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</si>
  <si>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</si>
  <si>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</si>
  <si>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</si>
  <si>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</si>
  <si>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</si>
  <si>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</si>
  <si>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</si>
  <si>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</si>
  <si>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</si>
  <si>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</si>
  <si>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</si>
  <si>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</si>
  <si>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</si>
  <si>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</si>
  <si>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</si>
  <si>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</si>
  <si>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</si>
  <si>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</si>
  <si>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</si>
  <si>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</si>
  <si>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</si>
  <si>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</si>
  <si>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</si>
  <si>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</si>
  <si>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</si>
  <si>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</si>
  <si>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</si>
  <si>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</si>
  <si>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</si>
  <si>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</si>
  <si>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</si>
  <si>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</si>
  <si>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</si>
  <si>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</si>
  <si>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</si>
  <si>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</si>
  <si>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</si>
  <si>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</si>
  <si>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</si>
  <si>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</si>
  <si>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</si>
  <si>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</si>
  <si>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</si>
  <si>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</si>
  <si>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</si>
  <si>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</si>
  <si>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</si>
  <si>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</si>
  <si>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</si>
  <si>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</si>
  <si>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</si>
  <si>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</si>
  <si>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</si>
  <si>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</si>
  <si>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</si>
  <si>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</si>
  <si>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</si>
  <si>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</si>
  <si>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</si>
  <si>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</si>
  <si>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</si>
  <si>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</si>
  <si>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</si>
  <si>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</si>
  <si>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</si>
  <si>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</si>
  <si>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</si>
  <si>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</si>
  <si>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</si>
  <si>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</si>
  <si>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</si>
  <si>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</si>
  <si>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</si>
  <si>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</si>
  <si>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</si>
  <si>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</si>
  <si>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</si>
  <si>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</si>
  <si>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</si>
  <si>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</si>
  <si>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</si>
  <si>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</si>
  <si>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</si>
  <si>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</si>
  <si>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</si>
  <si>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</si>
  <si>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</si>
  <si>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</si>
  <si>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</si>
  <si>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</si>
  <si>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</si>
  <si>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</si>
  <si>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</si>
  <si>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</si>
  <si>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</si>
  <si>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</si>
  <si>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</si>
  <si>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</si>
  <si>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</si>
  <si>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</si>
  <si>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</si>
  <si>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</si>
  <si>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</si>
  <si>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</si>
  <si>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</si>
  <si>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</si>
  <si>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</si>
  <si>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</si>
  <si>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</si>
  <si>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</si>
  <si>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</si>
  <si>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</si>
  <si>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</si>
  <si>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</si>
  <si>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</si>
  <si>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</si>
  <si>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</si>
  <si>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</si>
  <si>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</si>
  <si>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</si>
  <si>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</si>
  <si>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</si>
  <si>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</si>
  <si>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</si>
  <si>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</si>
  <si>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</si>
  <si>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</si>
  <si>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</si>
  <si>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</si>
  <si>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</si>
  <si>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</si>
  <si>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</si>
  <si>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</si>
  <si>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</si>
  <si>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</si>
  <si>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</si>
  <si>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</si>
  <si>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</si>
  <si>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</si>
  <si>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</si>
  <si>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</si>
  <si>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</si>
  <si>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</si>
  <si>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</si>
  <si>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</si>
  <si>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</si>
  <si>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</si>
  <si>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</si>
  <si>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</si>
  <si>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</si>
  <si>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</si>
  <si>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</si>
  <si>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</si>
  <si>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</si>
  <si>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</si>
  <si>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</si>
  <si>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</si>
  <si>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</si>
  <si>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</si>
  <si>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</si>
  <si>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</si>
  <si>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</si>
  <si>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</si>
  <si>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</si>
  <si>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</si>
  <si>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</si>
  <si>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</si>
  <si>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</si>
  <si>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</si>
  <si>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</si>
  <si>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</si>
  <si>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</si>
  <si>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</si>
  <si>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</si>
  <si>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</si>
  <si>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</si>
  <si>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</si>
  <si>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</si>
  <si>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</si>
  <si>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</si>
  <si>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</si>
  <si>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</si>
  <si>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</si>
  <si>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</si>
  <si>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</si>
  <si>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</si>
  <si>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</si>
  <si>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</si>
  <si>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</si>
  <si>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</si>
  <si>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</si>
  <si>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</si>
  <si>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</si>
  <si>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</si>
  <si>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</si>
  <si>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</si>
  <si>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</si>
  <si>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</si>
  <si>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</si>
  <si>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</si>
  <si>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</si>
  <si>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</si>
  <si>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</si>
  <si>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</si>
  <si>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</si>
  <si>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</si>
  <si>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</si>
  <si>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</si>
  <si>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</si>
  <si>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</si>
  <si>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</si>
  <si>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</si>
  <si>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</si>
  <si>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</si>
  <si>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</si>
  <si>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</si>
  <si>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</si>
  <si>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</si>
  <si>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</si>
  <si>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</si>
  <si>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</si>
  <si>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</si>
  <si>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</si>
  <si>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</si>
  <si>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</si>
  <si>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</si>
  <si>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</si>
  <si>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</si>
  <si>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</si>
  <si>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</si>
  <si>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</si>
  <si>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</si>
  <si>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</si>
  <si>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</si>
  <si>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</si>
  <si>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</si>
  <si>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</si>
  <si>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</si>
  <si>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</si>
  <si>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</si>
  <si>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</si>
  <si>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</si>
  <si>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</si>
  <si>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</si>
  <si>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</si>
  <si>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</si>
  <si>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</si>
  <si>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</si>
  <si>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</si>
  <si>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</si>
  <si>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</si>
  <si>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</si>
  <si>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</si>
  <si>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</si>
  <si>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</si>
  <si>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</si>
  <si>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</si>
  <si>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</si>
  <si>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</si>
  <si>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</si>
  <si>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</si>
  <si>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</si>
  <si>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</si>
  <si>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</si>
  <si>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</si>
  <si>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</si>
  <si>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</si>
  <si>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</si>
  <si>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</si>
  <si>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</si>
  <si>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</si>
  <si>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</si>
  <si>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</si>
  <si>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</si>
  <si>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</si>
  <si>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</si>
  <si>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</si>
  <si>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</si>
  <si>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</si>
  <si>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</si>
  <si>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</si>
  <si>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</si>
  <si>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</si>
  <si>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</si>
  <si>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</si>
  <si>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</si>
  <si>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</si>
  <si>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</si>
  <si>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</si>
  <si>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</si>
  <si>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</si>
  <si>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</si>
  <si>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</si>
  <si>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</si>
  <si>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</si>
  <si>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</si>
  <si>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</si>
  <si>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</si>
  <si>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</si>
  <si>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</si>
  <si>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</si>
  <si>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</si>
  <si>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</si>
  <si>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</si>
  <si>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</si>
  <si>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</si>
  <si>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</si>
  <si>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</si>
  <si>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</si>
  <si>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</si>
  <si>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</si>
  <si>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</si>
  <si>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</si>
  <si>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</si>
  <si>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</si>
  <si>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</si>
  <si>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</si>
  <si>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</si>
  <si>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</si>
  <si>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</si>
  <si>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</si>
  <si>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</si>
  <si>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</si>
  <si>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</si>
  <si>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</si>
  <si>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</si>
  <si>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</si>
  <si>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</si>
  <si>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</si>
  <si>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</si>
  <si>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</si>
  <si>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</si>
  <si>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</si>
  <si>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</si>
  <si>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</si>
  <si>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</si>
  <si>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</si>
  <si>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</si>
  <si>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</si>
  <si>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</si>
  <si>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</si>
  <si>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</si>
  <si>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</si>
  <si>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</si>
  <si>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</si>
  <si>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</si>
  <si>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</si>
  <si>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</si>
  <si>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</si>
  <si>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</si>
  <si>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</si>
  <si>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</si>
  <si>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</si>
  <si>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</si>
  <si>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</si>
  <si>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</si>
  <si>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</si>
  <si>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</si>
  <si>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</si>
  <si>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</si>
  <si>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</si>
  <si>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</si>
  <si>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</si>
  <si>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</si>
  <si>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</si>
  <si>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</si>
  <si>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</si>
  <si>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</si>
  <si>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</si>
  <si>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</si>
  <si>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</si>
  <si>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</si>
  <si>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</si>
  <si>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</si>
  <si>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</si>
  <si>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</si>
  <si>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</si>
  <si>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</si>
  <si>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</si>
  <si>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</si>
  <si>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</si>
  <si>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</si>
  <si>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</si>
  <si>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</si>
  <si>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</si>
  <si>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</si>
  <si>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</si>
  <si>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</si>
  <si>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</si>
  <si>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</si>
  <si>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</si>
  <si>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</si>
  <si>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</si>
  <si>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</si>
  <si>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</si>
  <si>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</si>
  <si>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</si>
  <si>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</si>
  <si>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</si>
  <si>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</si>
  <si>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</si>
  <si>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</si>
  <si>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</si>
  <si>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</si>
  <si>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</si>
  <si>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</si>
  <si>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</si>
  <si>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</si>
  <si>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</si>
  <si>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</si>
  <si>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</si>
  <si>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</si>
  <si>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</si>
  <si>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</si>
  <si>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</si>
  <si>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</si>
  <si>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</si>
  <si>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</si>
  <si>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</si>
  <si>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</si>
  <si>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</si>
  <si>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</si>
  <si>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</si>
  <si>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</si>
  <si>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</si>
  <si>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</si>
  <si>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</si>
  <si>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</si>
  <si>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</si>
  <si>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</si>
  <si>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</si>
  <si>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</si>
  <si>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</si>
  <si>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</si>
  <si>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</si>
  <si>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</si>
  <si>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</si>
  <si>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</si>
  <si>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</si>
  <si>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</si>
  <si>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</si>
  <si>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</si>
  <si>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</si>
  <si>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</si>
  <si>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</si>
  <si>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</si>
  <si>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</si>
  <si>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</si>
  <si>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</si>
  <si>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</si>
  <si>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</si>
  <si>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</si>
  <si>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</si>
  <si>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</si>
  <si>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</si>
  <si>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</si>
  <si>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</si>
  <si>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</si>
  <si>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</si>
  <si>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</si>
  <si>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</si>
  <si>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</si>
  <si>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</si>
  <si>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</si>
  <si>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</si>
  <si>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</si>
  <si>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</si>
  <si>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</si>
  <si>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</si>
  <si>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</si>
  <si>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</si>
  <si>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</si>
  <si>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</si>
  <si>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</si>
  <si>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</si>
  <si>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</si>
  <si>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</si>
  <si>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</si>
  <si>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</si>
  <si>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</si>
  <si>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</si>
  <si>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</si>
  <si>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</si>
  <si>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</si>
  <si>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</si>
  <si>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</si>
  <si>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</si>
  <si>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</si>
  <si>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</si>
  <si>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</si>
  <si>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</si>
  <si>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</si>
  <si>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</si>
  <si>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</si>
  <si>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</si>
  <si>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</si>
  <si>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</si>
  <si>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</si>
  <si>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</si>
  <si>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</si>
  <si>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</si>
  <si>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</si>
  <si>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</si>
  <si>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</si>
  <si>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</si>
  <si>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</si>
  <si>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</si>
  <si>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</si>
  <si>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</si>
  <si>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</si>
  <si>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</si>
  <si>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</si>
  <si>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</si>
  <si>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</si>
  <si>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</si>
  <si>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</si>
  <si>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</si>
  <si>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</si>
  <si>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</si>
  <si>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</si>
  <si>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</si>
  <si>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</si>
  <si>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</si>
  <si>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</si>
  <si>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</si>
  <si>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</si>
  <si>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</si>
  <si>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</si>
  <si>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</si>
  <si>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</si>
  <si>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</si>
  <si>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</si>
  <si>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</si>
  <si>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</si>
  <si>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</si>
  <si>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</si>
  <si>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</si>
  <si>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</si>
  <si>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</si>
  <si>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</si>
  <si>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</si>
  <si>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</si>
  <si>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</si>
  <si>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</si>
  <si>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</si>
  <si>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</si>
  <si>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</si>
  <si>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</si>
  <si>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</si>
  <si>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</si>
  <si>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</si>
  <si>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</si>
  <si>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</si>
  <si>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</si>
  <si>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</si>
  <si>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</si>
  <si>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</si>
  <si>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</si>
  <si>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</si>
  <si>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</si>
  <si>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</si>
  <si>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</si>
  <si>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</si>
  <si>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</si>
  <si>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</si>
  <si>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</si>
  <si>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</si>
  <si>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</si>
  <si>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</si>
  <si>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</si>
  <si>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</si>
  <si>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</si>
  <si>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</si>
  <si>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</si>
  <si>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</si>
  <si>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</si>
  <si>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</si>
  <si>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</si>
  <si>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</si>
  <si>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</si>
  <si>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</si>
  <si>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</si>
  <si>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</si>
  <si>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</si>
  <si>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</si>
  <si>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</si>
  <si>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</si>
  <si>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</si>
  <si>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</si>
  <si>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</si>
  <si>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</si>
  <si>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</si>
  <si>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</si>
  <si>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</si>
  <si>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</si>
  <si>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</si>
  <si>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</si>
  <si>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</si>
  <si>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</si>
  <si>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</si>
  <si>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</si>
  <si>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</si>
  <si>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</si>
  <si>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</si>
  <si>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</si>
  <si>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</si>
  <si>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</si>
  <si>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</si>
  <si>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</si>
  <si>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</si>
  <si>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</si>
  <si>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</si>
  <si>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</si>
  <si>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</si>
  <si>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</si>
  <si>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</si>
  <si>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</si>
  <si>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</si>
  <si>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</si>
  <si>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</si>
  <si>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</si>
  <si>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</si>
  <si>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</si>
  <si>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</si>
  <si>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</si>
  <si>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</si>
  <si>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</si>
  <si>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</si>
  <si>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</si>
  <si>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</si>
  <si>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</si>
  <si>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</si>
  <si>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</si>
  <si>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</si>
  <si>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</si>
  <si>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</si>
  <si>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</si>
  <si>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</si>
  <si>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</si>
  <si>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</si>
  <si>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</si>
  <si>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</si>
  <si>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</si>
  <si>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</si>
  <si>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</si>
  <si>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</si>
  <si>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</si>
  <si>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</si>
  <si>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</si>
  <si>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</si>
  <si>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</si>
  <si>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</si>
  <si>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</si>
  <si>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</si>
  <si>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</si>
  <si>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</si>
  <si>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</si>
  <si>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</si>
  <si>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</si>
  <si>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</si>
  <si>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</si>
  <si>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</si>
  <si>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</si>
  <si>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</si>
  <si>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</si>
  <si>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</si>
  <si>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</si>
  <si>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</si>
  <si>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</si>
  <si>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</si>
  <si>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</si>
  <si>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</si>
  <si>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</si>
  <si>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</si>
  <si>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</si>
  <si>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</si>
  <si>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</si>
  <si>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</si>
  <si>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</si>
  <si>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</si>
  <si>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</si>
  <si>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</si>
  <si>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</si>
  <si>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</si>
  <si>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</si>
  <si>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</si>
  <si>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</si>
  <si>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</si>
  <si>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</si>
  <si>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</si>
  <si>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</si>
  <si>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</si>
  <si>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</si>
  <si>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</si>
  <si>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</si>
  <si>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</si>
  <si>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</si>
  <si>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</si>
  <si>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</si>
  <si>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</si>
  <si>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</si>
  <si>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</si>
  <si>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</si>
  <si>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</si>
  <si>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</si>
  <si>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</si>
  <si>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</si>
  <si>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</si>
  <si>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</si>
  <si>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</si>
  <si>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</si>
  <si>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</si>
  <si>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</si>
  <si>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</si>
  <si>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</si>
  <si>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</si>
  <si>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</si>
  <si>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</si>
  <si>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</si>
  <si>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</si>
  <si>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</si>
  <si>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</si>
  <si>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</si>
  <si>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</si>
  <si>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</si>
  <si>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</si>
  <si>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</si>
  <si>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</si>
  <si>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</si>
  <si>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</si>
  <si>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</si>
  <si>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</si>
  <si>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</si>
  <si>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</si>
  <si>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</si>
  <si>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</si>
  <si>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</si>
  <si>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</si>
  <si>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</si>
  <si>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</si>
  <si>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</si>
  <si>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</si>
  <si>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</si>
  <si>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</si>
  <si>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</si>
  <si>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</si>
  <si>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</si>
  <si>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</si>
  <si>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</si>
  <si>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</si>
  <si>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</si>
  <si>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</si>
  <si>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</si>
  <si>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</si>
  <si>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</si>
  <si>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</si>
  <si>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</si>
  <si>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</si>
  <si>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</si>
  <si>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</si>
  <si>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</si>
  <si>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</si>
  <si>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</si>
  <si>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</si>
  <si>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</si>
  <si>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</si>
  <si>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</si>
  <si>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</si>
  <si>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</si>
  <si>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</si>
  <si>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</si>
  <si>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</si>
  <si>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</si>
  <si>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</si>
  <si>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</si>
  <si>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</si>
  <si>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</si>
  <si>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</si>
  <si>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</si>
  <si>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</si>
  <si>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</si>
  <si>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</si>
  <si>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</si>
  <si>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</si>
  <si>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</si>
  <si>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</si>
  <si>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</si>
  <si>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</si>
  <si>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</si>
  <si>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</si>
  <si>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</si>
  <si>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</si>
  <si>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</si>
  <si>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</si>
  <si>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</si>
  <si>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</si>
  <si>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</si>
  <si>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</si>
  <si>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</si>
  <si>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</si>
  <si>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</si>
  <si>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</si>
  <si>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</si>
  <si>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</si>
  <si>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</si>
  <si>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</si>
  <si>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</si>
  <si>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</si>
  <si>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</si>
  <si>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</si>
  <si>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</si>
  <si>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</si>
  <si>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</si>
  <si>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</si>
  <si>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</si>
  <si>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</si>
  <si>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</si>
  <si>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</si>
  <si>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</si>
  <si>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</si>
  <si>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</si>
  <si>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</si>
  <si>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</si>
  <si>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</si>
  <si>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</si>
  <si>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</si>
  <si>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</si>
  <si>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</si>
  <si>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</si>
  <si>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</si>
  <si>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</si>
  <si>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</si>
  <si>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</si>
  <si>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</si>
  <si>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</si>
  <si>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</si>
  <si>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</si>
  <si>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</si>
  <si>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</si>
  <si>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</si>
  <si>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</si>
  <si>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</si>
  <si>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</si>
  <si>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</si>
  <si>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</si>
  <si>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</si>
  <si>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</si>
  <si>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</si>
  <si>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</si>
  <si>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</si>
  <si>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</si>
  <si>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</si>
  <si>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</si>
  <si>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</si>
  <si>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</si>
  <si>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</si>
  <si>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</si>
  <si>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</si>
  <si>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</si>
  <si>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</si>
  <si>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</si>
  <si>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</si>
  <si>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</si>
  <si>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</si>
  <si>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</si>
  <si>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</si>
  <si>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</si>
  <si>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</si>
  <si>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</si>
  <si>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</si>
  <si>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</si>
  <si>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</si>
  <si>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</si>
  <si>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</si>
  <si>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</si>
  <si>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</si>
  <si>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</si>
  <si>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</si>
  <si>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</si>
  <si>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</si>
  <si>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</si>
  <si>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</si>
  <si>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</si>
  <si>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</si>
  <si>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</si>
  <si>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</si>
  <si>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</si>
  <si>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</si>
  <si>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</si>
  <si>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</si>
  <si>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</si>
  <si>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</si>
  <si>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</si>
  <si>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</si>
  <si>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</si>
  <si>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</si>
  <si>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</si>
  <si>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</si>
  <si>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</si>
  <si>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</si>
  <si>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</si>
  <si>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</si>
  <si>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</si>
  <si>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</si>
  <si>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</si>
  <si>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</si>
  <si>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</si>
  <si>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</si>
  <si>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</si>
  <si>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</si>
  <si>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</si>
  <si>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</si>
  <si>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</si>
  <si>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</si>
  <si>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</si>
  <si>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</si>
  <si>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</si>
  <si>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</si>
  <si>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</si>
  <si>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</si>
  <si>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</si>
  <si>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</si>
  <si>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</si>
  <si>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</si>
  <si>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</si>
  <si>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</si>
  <si>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</si>
  <si>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</si>
  <si>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</si>
  <si>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</si>
  <si>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</si>
  <si>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</si>
  <si>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</si>
  <si>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</si>
  <si>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</si>
  <si>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</si>
  <si>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</si>
  <si>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</si>
  <si>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</si>
  <si>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</si>
  <si>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</si>
  <si>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</si>
  <si>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</si>
  <si>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</si>
  <si>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</si>
  <si>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</si>
  <si>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</si>
  <si>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</si>
  <si>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</si>
  <si>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</si>
  <si>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</si>
  <si>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</si>
  <si>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</si>
  <si>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</si>
  <si>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</si>
  <si>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</si>
  <si>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</si>
  <si>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</si>
  <si>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</si>
  <si>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</si>
  <si>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</si>
  <si>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</si>
  <si>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</si>
  <si>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</si>
  <si>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</si>
  <si>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</si>
  <si>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</si>
  <si>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</si>
  <si>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</si>
  <si>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</si>
  <si>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</si>
  <si>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</si>
  <si>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</si>
  <si>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</si>
  <si>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</si>
  <si>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</si>
  <si>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</si>
  <si>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</si>
  <si>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</si>
  <si>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</si>
  <si>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</si>
  <si>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</si>
  <si>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</si>
  <si>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</si>
  <si>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</si>
  <si>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</si>
  <si>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</si>
  <si>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</si>
  <si>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</si>
  <si>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</si>
  <si>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</si>
  <si>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</si>
  <si>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</si>
  <si>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</si>
  <si>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</si>
  <si>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</si>
  <si>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</si>
  <si>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</si>
  <si>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</si>
  <si>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</si>
  <si>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</si>
  <si>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</si>
  <si>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</si>
  <si>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</si>
  <si>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</si>
  <si>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</si>
  <si>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</si>
  <si>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</si>
  <si>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</si>
  <si>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</si>
  <si>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</si>
  <si>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</si>
  <si>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</si>
  <si>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</si>
  <si>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</si>
  <si>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</si>
  <si>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</si>
  <si>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</si>
  <si>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</si>
  <si>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</si>
  <si>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</si>
  <si>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</si>
  <si>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</si>
  <si>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</si>
  <si>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</si>
  <si>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</si>
  <si>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</si>
  <si>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</si>
  <si>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</si>
  <si>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</si>
  <si>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</si>
  <si>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</si>
  <si>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</si>
  <si>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</si>
  <si>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</si>
  <si>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</si>
  <si>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</si>
  <si>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</si>
  <si>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</si>
  <si>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</si>
  <si>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</si>
  <si>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</si>
  <si>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</si>
  <si>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</si>
  <si>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</si>
  <si>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</si>
  <si>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</si>
  <si>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</si>
  <si>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</si>
  <si>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</si>
  <si>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</si>
  <si>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</si>
  <si>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</si>
  <si>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</si>
  <si>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</si>
  <si>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</si>
  <si>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</si>
  <si>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</si>
  <si>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</si>
  <si>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</si>
  <si>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</si>
  <si>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</si>
  <si>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</si>
  <si>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</si>
  <si>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</si>
  <si>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</si>
  <si>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</si>
  <si>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</si>
  <si>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</si>
  <si>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</si>
  <si>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</si>
  <si>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</si>
  <si>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</si>
  <si>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</si>
  <si>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</si>
  <si>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</si>
  <si>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</si>
  <si>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</si>
  <si>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</si>
  <si>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</si>
  <si>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</si>
  <si>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</si>
  <si>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</si>
  <si>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</si>
  <si>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</si>
  <si>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</si>
  <si>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</si>
  <si>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</si>
  <si>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</si>
  <si>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</si>
  <si>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</si>
  <si>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</si>
  <si>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</si>
  <si>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</si>
  <si>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</si>
  <si>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</si>
  <si>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</si>
  <si>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</si>
  <si>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</si>
  <si>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</si>
  <si>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</si>
  <si>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</si>
  <si>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</si>
  <si>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</si>
  <si>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</si>
  <si>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</si>
  <si>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</si>
  <si>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</si>
  <si>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</si>
  <si>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</si>
  <si>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</si>
  <si>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</si>
  <si>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</si>
  <si>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</si>
  <si>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</si>
  <si>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</si>
  <si>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</si>
  <si>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</si>
  <si>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</si>
  <si>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</si>
  <si>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</si>
  <si>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</si>
  <si>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</si>
  <si>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</si>
  <si>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</si>
  <si>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</si>
  <si>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</si>
  <si>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</si>
  <si>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</si>
  <si>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</si>
  <si>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</si>
  <si>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</si>
  <si>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</si>
  <si>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</si>
  <si>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</si>
  <si>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</si>
  <si>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</si>
  <si>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</si>
  <si>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</si>
  <si>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</si>
  <si>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</si>
  <si>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</si>
  <si>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</si>
  <si>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</si>
  <si>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</si>
  <si>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</si>
  <si>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</si>
  <si>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</si>
  <si>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</si>
  <si>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</si>
  <si>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</si>
  <si>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</si>
  <si>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</si>
  <si>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</si>
  <si>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</si>
  <si>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</si>
  <si>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</si>
  <si>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</si>
  <si>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</si>
  <si>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</si>
  <si>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</si>
  <si>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</si>
  <si>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</si>
  <si>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</si>
  <si>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</si>
  <si>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</si>
  <si>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</si>
  <si>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</si>
  <si>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</si>
  <si>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</si>
  <si>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</si>
  <si>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</si>
  <si>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</si>
  <si>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</si>
  <si>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</si>
  <si>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</si>
  <si>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</si>
  <si>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</si>
  <si>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</si>
  <si>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</si>
  <si>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</si>
  <si>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</si>
  <si>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</si>
  <si>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</si>
  <si>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</si>
  <si>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</si>
  <si>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</si>
  <si>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</si>
  <si>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</si>
  <si>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</si>
  <si>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</si>
  <si>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</si>
  <si>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</si>
  <si>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</si>
  <si>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</si>
  <si>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</si>
  <si>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</si>
  <si>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</si>
  <si>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</si>
  <si>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</si>
  <si>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</si>
  <si>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</si>
  <si>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</si>
  <si>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</si>
  <si>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</si>
  <si>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</si>
  <si>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</si>
  <si>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</si>
  <si>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</si>
  <si>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</si>
  <si>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</si>
  <si>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</si>
  <si>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</si>
  <si>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</si>
  <si>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</si>
  <si>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</si>
  <si>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</si>
  <si>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</si>
  <si>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</si>
  <si>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</si>
  <si>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</si>
  <si>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</si>
  <si>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</si>
  <si>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</si>
  <si>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</si>
  <si>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</si>
  <si>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</si>
  <si>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</si>
  <si>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</si>
  <si>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</si>
  <si>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</si>
  <si>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</si>
  <si>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</si>
  <si>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</si>
  <si>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</si>
  <si>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</si>
  <si>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</si>
  <si>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</si>
  <si>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</si>
  <si>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</si>
  <si>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</si>
  <si>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</si>
  <si>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</si>
  <si>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</si>
  <si>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</si>
  <si>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</si>
  <si>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</si>
  <si>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</si>
  <si>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</si>
  <si>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</si>
  <si>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</si>
  <si>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</si>
  <si>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</si>
  <si>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</si>
  <si>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</si>
  <si>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</si>
  <si>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</si>
  <si>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</si>
  <si>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</si>
  <si>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</si>
  <si>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</si>
  <si>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</si>
  <si>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</si>
  <si>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</si>
  <si>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</si>
  <si>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</si>
  <si>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</si>
  <si>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</si>
  <si>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</si>
  <si>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</si>
  <si>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</si>
  <si>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</si>
  <si>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</si>
  <si>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</si>
  <si>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</si>
  <si>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</si>
  <si>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</si>
  <si>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</si>
  <si>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</si>
  <si>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</si>
  <si>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</si>
  <si>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</si>
  <si>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</si>
  <si>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</si>
  <si>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</si>
  <si>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</si>
  <si>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</si>
  <si>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</si>
  <si>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</si>
  <si>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</si>
  <si>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</si>
  <si>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</si>
  <si>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</si>
  <si>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</si>
  <si>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</si>
  <si>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</si>
  <si>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</si>
  <si>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</si>
  <si>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</si>
  <si>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</si>
  <si>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</si>
  <si>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</si>
  <si>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</si>
  <si>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</si>
  <si>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</si>
  <si>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</si>
  <si>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</si>
  <si>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</si>
  <si>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</si>
  <si>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</si>
  <si>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</si>
  <si>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</si>
  <si>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</si>
  <si>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</si>
  <si>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</si>
  <si>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</si>
  <si>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</si>
  <si>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</si>
  <si>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</si>
  <si>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</si>
  <si>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</si>
  <si>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</si>
  <si>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</si>
  <si>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</si>
  <si>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</si>
  <si>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</si>
  <si>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</si>
  <si>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</si>
  <si>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</si>
  <si>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</si>
  <si>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</si>
  <si>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</si>
  <si>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</si>
  <si>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</si>
  <si>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</si>
  <si>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</si>
  <si>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</si>
  <si>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</si>
  <si>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</si>
  <si>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</si>
  <si>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</si>
  <si>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</si>
  <si>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</si>
  <si>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</si>
  <si>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</si>
  <si>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</si>
  <si>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</si>
  <si>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</si>
  <si>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</si>
  <si>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</si>
  <si>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</si>
  <si>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</si>
  <si>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</si>
  <si>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</si>
  <si>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</si>
  <si>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</si>
  <si>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</si>
  <si>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</si>
  <si>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</si>
  <si>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</si>
  <si>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</si>
  <si>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</si>
  <si>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</si>
  <si>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</si>
  <si>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</si>
  <si>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</si>
  <si>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</si>
  <si>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</si>
  <si>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</si>
  <si>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</si>
  <si>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</si>
  <si>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</si>
  <si>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</si>
  <si>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</si>
  <si>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</si>
  <si>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</si>
  <si>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</si>
  <si>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</si>
  <si>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</si>
  <si>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</si>
  <si>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</si>
  <si>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</si>
  <si>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</si>
  <si>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</si>
  <si>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</si>
  <si>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</si>
  <si>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</si>
  <si>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</si>
  <si>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</si>
  <si>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</si>
  <si>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</si>
  <si>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</si>
  <si>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</si>
  <si>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</si>
  <si>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</si>
  <si>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</si>
  <si>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</si>
  <si>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</si>
  <si>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</si>
  <si>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</si>
  <si>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</si>
  <si>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</si>
  <si>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</si>
  <si>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</si>
  <si>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</si>
  <si>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</si>
  <si>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</si>
  <si>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</si>
  <si>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</si>
  <si>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</si>
  <si>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</si>
  <si>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</si>
  <si>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</si>
  <si>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</si>
  <si>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</si>
  <si>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</si>
  <si>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</si>
  <si>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</si>
  <si>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</si>
  <si>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</si>
  <si>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</si>
  <si>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</si>
  <si>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</si>
  <si>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</si>
  <si>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</si>
  <si>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</si>
  <si>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</si>
  <si>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</si>
  <si>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</si>
  <si>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</si>
  <si>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</si>
  <si>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</si>
  <si>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</si>
  <si>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</si>
  <si>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</si>
  <si>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</si>
  <si>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</si>
  <si>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</si>
  <si>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</si>
  <si>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</si>
  <si>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</si>
  <si>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</si>
  <si>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</si>
  <si>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</si>
  <si>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</si>
  <si>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</si>
  <si>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</si>
  <si>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</si>
  <si>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</si>
  <si>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</si>
  <si>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</si>
  <si>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</si>
  <si>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</si>
  <si>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</si>
  <si>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</si>
  <si>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</si>
  <si>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</si>
  <si>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</si>
  <si>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</si>
  <si>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</si>
  <si>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</si>
  <si>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</si>
  <si>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</si>
  <si>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</si>
  <si>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</si>
  <si>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</si>
  <si>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</si>
  <si>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</si>
  <si>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</si>
  <si>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</si>
  <si>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</si>
  <si>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</si>
  <si>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</si>
  <si>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</si>
  <si>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</si>
  <si>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</si>
  <si>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</si>
  <si>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</si>
  <si>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</si>
  <si>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</si>
  <si>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</si>
  <si>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</si>
  <si>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</si>
  <si>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</si>
  <si>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</si>
  <si>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</si>
  <si>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</si>
  <si>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</si>
  <si>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</si>
  <si>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</si>
  <si>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</si>
  <si>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</si>
  <si>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</si>
  <si>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</si>
  <si>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</si>
  <si>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</si>
  <si>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</si>
  <si>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</si>
  <si>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</si>
  <si>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</si>
  <si>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</si>
  <si>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</si>
  <si>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</si>
  <si>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</si>
  <si>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</si>
  <si>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</si>
  <si>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</si>
  <si>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</si>
  <si>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</si>
  <si>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</si>
  <si>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</si>
  <si>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</si>
  <si>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</si>
  <si>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</si>
  <si>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</si>
  <si>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</si>
  <si>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</si>
  <si>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</si>
  <si>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</si>
  <si>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</si>
  <si>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</si>
  <si>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</si>
  <si>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</si>
  <si>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</si>
  <si>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</si>
  <si>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</si>
  <si>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</si>
  <si>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</si>
  <si>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</si>
  <si>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</si>
  <si>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</si>
  <si>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</si>
  <si>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</si>
  <si>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</si>
  <si>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</si>
  <si>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</si>
  <si>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</si>
  <si>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</si>
  <si>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</si>
  <si>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</si>
  <si>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</si>
  <si>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</si>
  <si>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</si>
  <si>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</si>
  <si>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</si>
  <si>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</si>
  <si>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</si>
  <si>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</si>
  <si>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</si>
  <si>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</si>
  <si>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</si>
  <si>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</si>
  <si>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</si>
  <si>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</si>
  <si>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</si>
  <si>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</si>
  <si>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</si>
  <si>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</si>
  <si>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</si>
  <si>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</si>
  <si>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</si>
  <si>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</si>
  <si>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</si>
  <si>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</si>
  <si>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</si>
  <si>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</si>
  <si>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</si>
  <si>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</si>
  <si>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</si>
  <si>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</si>
  <si>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</si>
  <si>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</si>
  <si>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</si>
  <si>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</si>
  <si>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</si>
  <si>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</si>
  <si>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</si>
  <si>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</si>
  <si>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</si>
  <si>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</si>
  <si>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</si>
  <si>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</si>
  <si>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</si>
  <si>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</si>
  <si>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</si>
  <si>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</si>
  <si>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</si>
  <si>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</si>
  <si>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</si>
  <si>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</si>
  <si>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</si>
  <si>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</si>
  <si>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</si>
  <si>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</si>
  <si>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</si>
  <si>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</si>
  <si>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</si>
  <si>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</si>
  <si>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</si>
  <si>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</si>
  <si>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</si>
  <si>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</si>
  <si>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</si>
  <si>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</si>
  <si>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</si>
  <si>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</si>
  <si>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</si>
  <si>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</si>
  <si>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</si>
  <si>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</si>
  <si>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</si>
  <si>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</si>
  <si>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</si>
  <si>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</si>
  <si>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</si>
  <si>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</si>
  <si>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</si>
  <si>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</si>
  <si>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</si>
  <si>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</si>
  <si>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</si>
  <si>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</si>
  <si>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</si>
  <si>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</si>
  <si>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</si>
  <si>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</si>
  <si>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</si>
  <si>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</si>
  <si>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</si>
  <si>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</si>
  <si>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</si>
  <si>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</si>
  <si>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</si>
  <si>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</si>
  <si>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</si>
  <si>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</si>
  <si>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</si>
  <si>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</si>
  <si>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</si>
  <si>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</si>
  <si>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</si>
  <si>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</si>
  <si>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</si>
  <si>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</si>
  <si>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</si>
  <si>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</si>
  <si>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</si>
  <si>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</si>
  <si>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</si>
  <si>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</si>
  <si>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</si>
  <si>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</si>
  <si>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</si>
  <si>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</si>
  <si>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</si>
  <si>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</si>
  <si>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</si>
  <si>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</si>
  <si>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</si>
  <si>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</si>
  <si>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</si>
  <si>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</si>
  <si>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</si>
  <si>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</si>
  <si>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</si>
  <si>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</si>
  <si>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</si>
  <si>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</si>
  <si>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</si>
  <si>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</si>
  <si>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</si>
  <si>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</si>
  <si>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</si>
  <si>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</si>
  <si>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</si>
  <si>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</si>
  <si>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</si>
  <si>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</si>
  <si>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</si>
  <si>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</si>
  <si>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</si>
  <si>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</si>
  <si>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</si>
  <si>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</si>
  <si>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</si>
  <si>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</si>
  <si>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</si>
  <si>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</si>
  <si>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</si>
  <si>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</si>
  <si>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</si>
  <si>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</si>
  <si>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</si>
  <si>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</si>
  <si>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</si>
  <si>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</si>
  <si>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</si>
  <si>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</si>
  <si>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</si>
  <si>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</si>
  <si>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</si>
  <si>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</si>
  <si>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</si>
  <si>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</si>
  <si>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</si>
  <si>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</si>
  <si>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</si>
  <si>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</si>
  <si>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</si>
  <si>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</si>
  <si>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</si>
  <si>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</si>
  <si>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</si>
  <si>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</si>
  <si>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</si>
  <si>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</si>
  <si>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</si>
  <si>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</si>
  <si>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</si>
  <si>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</si>
  <si>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</si>
  <si>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</si>
  <si>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</si>
  <si>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</si>
  <si>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</si>
  <si>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</si>
  <si>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</si>
  <si>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</si>
  <si>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</si>
  <si>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</si>
  <si>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</si>
  <si>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</si>
  <si>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</si>
  <si>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</si>
  <si>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</si>
  <si>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</si>
  <si>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</si>
  <si>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</si>
  <si>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</si>
  <si>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</si>
  <si>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</si>
  <si>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</si>
  <si>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</si>
  <si>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</si>
  <si>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</si>
  <si>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</si>
  <si>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</si>
  <si>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</si>
  <si>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</si>
  <si>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</si>
  <si>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</si>
  <si>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</si>
  <si>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</si>
  <si>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</si>
  <si>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</si>
  <si>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</si>
  <si>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</si>
  <si>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</si>
  <si>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</si>
  <si>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</si>
  <si>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</si>
  <si>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</si>
  <si>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</si>
  <si>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</si>
  <si>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</si>
  <si>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</si>
  <si>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</si>
  <si>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</si>
  <si>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</si>
  <si>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</si>
  <si>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</si>
  <si>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</si>
  <si>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</si>
  <si>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</si>
  <si>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</si>
  <si>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</si>
  <si>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</si>
  <si>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</si>
  <si>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</si>
  <si>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</si>
  <si>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</si>
  <si>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</si>
  <si>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</si>
  <si>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</si>
  <si>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</si>
  <si>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</si>
  <si>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</si>
  <si>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</si>
  <si>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</si>
  <si>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</si>
  <si>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</si>
  <si>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</si>
  <si>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</si>
  <si>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</si>
  <si>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</si>
  <si>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</si>
  <si>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</si>
  <si>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</si>
  <si>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</si>
  <si>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</si>
  <si>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</si>
  <si>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</si>
  <si>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</si>
  <si>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</si>
  <si>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</si>
  <si>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</si>
  <si>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</si>
  <si>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</si>
  <si>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</si>
  <si>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</si>
  <si>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</si>
  <si>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</si>
  <si>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</si>
  <si>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</si>
  <si>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</si>
  <si>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</si>
  <si>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</si>
  <si>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</si>
  <si>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</si>
  <si>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</si>
  <si>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</si>
  <si>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</si>
  <si>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</si>
  <si>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</si>
  <si>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</si>
  <si>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</si>
  <si>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</si>
  <si>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</si>
  <si>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</si>
  <si>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</si>
  <si>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</si>
  <si>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</si>
  <si>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</si>
  <si>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</si>
  <si>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</si>
  <si>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</si>
  <si>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</si>
  <si>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</si>
  <si>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</si>
  <si>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</si>
  <si>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</si>
  <si>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</si>
  <si>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</si>
  <si>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</si>
  <si>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</si>
  <si>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</si>
  <si>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</si>
  <si>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</si>
  <si>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</si>
  <si>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</si>
  <si>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</si>
  <si>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</si>
  <si>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</si>
  <si>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</si>
  <si>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</si>
  <si>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</si>
  <si>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</si>
  <si>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</si>
  <si>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</si>
  <si>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</si>
  <si>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</si>
  <si>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</si>
  <si>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</si>
  <si>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</si>
  <si>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</si>
  <si>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</si>
  <si>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</si>
  <si>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</si>
  <si>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</si>
  <si>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</si>
  <si>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</si>
  <si>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</si>
  <si>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</si>
  <si>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</si>
  <si>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</si>
  <si>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</si>
  <si>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</si>
  <si>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</si>
  <si>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</si>
  <si>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</si>
  <si>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</si>
  <si>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</si>
  <si>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</si>
  <si>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</si>
  <si>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</si>
  <si>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</si>
  <si>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</si>
  <si>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</si>
  <si>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</si>
  <si>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</si>
  <si>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</si>
  <si>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</si>
  <si>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</si>
  <si>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</si>
  <si>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</si>
  <si>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</si>
  <si>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</si>
  <si>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</si>
  <si>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</si>
  <si>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</si>
  <si>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</si>
  <si>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</si>
  <si>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</si>
  <si>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</si>
  <si>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</si>
  <si>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</si>
  <si>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</si>
  <si>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</si>
  <si>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</si>
  <si>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</si>
  <si>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</si>
  <si>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</si>
  <si>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</si>
  <si>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</si>
  <si>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</si>
  <si>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</si>
  <si>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</si>
  <si>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</si>
  <si>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</si>
  <si>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</si>
  <si>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</si>
  <si>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</si>
  <si>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</si>
  <si>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</si>
  <si>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</si>
  <si>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</si>
  <si>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</si>
  <si>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</si>
  <si>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</si>
  <si>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</si>
  <si>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</si>
  <si>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</si>
  <si>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</si>
  <si>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</si>
  <si>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</si>
  <si>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</si>
  <si>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</si>
  <si>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</si>
  <si>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</si>
  <si>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</si>
  <si>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</si>
  <si>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</si>
  <si>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</si>
  <si>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</si>
  <si>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</si>
  <si>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</si>
  <si>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</si>
  <si>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</si>
  <si>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</si>
  <si>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</si>
  <si>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</si>
  <si>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</si>
  <si>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</si>
  <si>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</si>
  <si>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</si>
  <si>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</si>
  <si>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</si>
  <si>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</si>
  <si>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</si>
  <si>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</si>
  <si>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</si>
  <si>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</si>
  <si>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</si>
  <si>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</si>
  <si>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</si>
  <si>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</si>
  <si>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</si>
  <si>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</si>
  <si>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</si>
  <si>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</si>
  <si>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</si>
  <si>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</si>
  <si>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</si>
  <si>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</si>
  <si>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</si>
  <si>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</si>
  <si>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</si>
  <si>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</si>
  <si>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</si>
  <si>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</si>
  <si>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</si>
  <si>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</si>
  <si>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</si>
  <si>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</si>
  <si>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</si>
  <si>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</si>
  <si>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</si>
  <si>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</si>
  <si>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</si>
  <si>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</si>
  <si>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</si>
  <si>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</si>
  <si>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</si>
  <si>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</si>
  <si>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</si>
  <si>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</si>
  <si>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</si>
  <si>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</si>
  <si>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</si>
  <si>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</si>
  <si>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</si>
  <si>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</si>
  <si>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</si>
  <si>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</si>
  <si>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</si>
  <si>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</si>
  <si>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</si>
  <si>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</si>
  <si>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</si>
  <si>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</si>
  <si>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</si>
  <si>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</si>
  <si>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</si>
  <si>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</si>
  <si>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</si>
  <si>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</si>
  <si>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</si>
  <si>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</si>
  <si>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</si>
  <si>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</si>
  <si>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</si>
  <si>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</si>
  <si>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</si>
  <si>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</si>
  <si>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</si>
  <si>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</si>
  <si>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</si>
  <si>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</si>
  <si>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</si>
  <si>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</si>
  <si>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</si>
  <si>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</si>
  <si>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</si>
  <si>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</si>
  <si>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</si>
  <si>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</si>
  <si>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</si>
  <si>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</si>
  <si>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</si>
  <si>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</si>
  <si>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</si>
  <si>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</si>
  <si>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</si>
  <si>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</si>
  <si>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</si>
  <si>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</si>
  <si>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</si>
  <si>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</si>
  <si>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</si>
  <si>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</si>
  <si>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</si>
  <si>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</si>
  <si>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</si>
  <si>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</si>
  <si>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</si>
  <si>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</si>
  <si>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</si>
  <si>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</si>
  <si>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</si>
  <si>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</si>
  <si>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</si>
  <si>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</si>
  <si>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</si>
  <si>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</si>
  <si>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</si>
  <si>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</si>
  <si>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</si>
  <si>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</si>
  <si>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</si>
  <si>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</si>
  <si>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</si>
  <si>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</si>
  <si>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</si>
  <si>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</si>
  <si>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</si>
  <si>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</si>
  <si>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</si>
  <si>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</si>
  <si>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</si>
  <si>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</si>
  <si>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</si>
  <si>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</si>
  <si>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</si>
  <si>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</si>
  <si>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</si>
  <si>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</si>
  <si>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</si>
  <si>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</si>
  <si>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</si>
  <si>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</si>
  <si>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</si>
  <si>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</si>
  <si>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</si>
  <si>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</si>
  <si>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</si>
  <si>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</si>
  <si>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</si>
  <si>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</si>
  <si>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</si>
  <si>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</si>
  <si>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</si>
  <si>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</si>
  <si>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</si>
  <si>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</si>
  <si>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</si>
  <si>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</si>
  <si>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</si>
  <si>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</si>
  <si>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</si>
  <si>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</si>
  <si>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</si>
  <si>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</si>
  <si>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</si>
  <si>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</si>
  <si>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</si>
  <si>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</si>
  <si>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</si>
  <si>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</si>
  <si>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</si>
  <si>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</si>
  <si>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</si>
  <si>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</si>
  <si>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</si>
  <si>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</si>
  <si>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</si>
  <si>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</si>
  <si>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</si>
  <si>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</si>
  <si>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</si>
  <si>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</si>
  <si>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</si>
  <si>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</si>
  <si>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</si>
  <si>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</si>
  <si>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</si>
  <si>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</si>
  <si>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</si>
  <si>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</si>
  <si>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</si>
  <si>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</si>
  <si>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</si>
  <si>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</si>
  <si>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</si>
  <si>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</si>
  <si>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</si>
  <si>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</si>
  <si>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</si>
  <si>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</si>
  <si>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</si>
  <si>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</si>
  <si>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</si>
  <si>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</si>
  <si>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</si>
  <si>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</si>
  <si>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</si>
  <si>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</si>
  <si>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</si>
  <si>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</si>
  <si>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</si>
  <si>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</si>
  <si>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</si>
  <si>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</si>
  <si>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</si>
  <si>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</si>
  <si>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</si>
  <si>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</si>
  <si>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</si>
  <si>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</si>
  <si>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</si>
  <si>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</si>
  <si>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</si>
  <si>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</si>
  <si>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</si>
  <si>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</si>
  <si>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</si>
  <si>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</si>
  <si>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</si>
  <si>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</si>
  <si>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</si>
  <si>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</si>
  <si>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</si>
  <si>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</si>
  <si>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</si>
  <si>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</si>
  <si>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</si>
  <si>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</si>
  <si>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</si>
  <si>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</si>
  <si>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</si>
  <si>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</si>
  <si>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</si>
  <si>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</si>
  <si>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</si>
  <si>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</si>
  <si>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</si>
  <si>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</si>
  <si>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</si>
  <si>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</si>
  <si>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</si>
  <si>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</si>
  <si>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</si>
  <si>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</si>
  <si>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</si>
  <si>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</si>
  <si>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</si>
  <si>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</si>
  <si>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</si>
  <si>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</si>
  <si>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</si>
  <si>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</si>
  <si>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</si>
  <si>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</si>
  <si>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</si>
  <si>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</si>
  <si>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</si>
  <si>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</si>
  <si>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</si>
  <si>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</si>
  <si>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</si>
  <si>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</si>
  <si>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</si>
  <si>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</si>
  <si>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</si>
  <si>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</si>
  <si>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</si>
  <si>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</si>
  <si>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</si>
  <si>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</si>
  <si>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</si>
  <si>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</si>
  <si>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</si>
  <si>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</si>
  <si>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</si>
  <si>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</si>
  <si>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</si>
  <si>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</si>
  <si>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</si>
  <si>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</si>
  <si>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</si>
  <si>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</si>
  <si>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</si>
  <si>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</si>
  <si>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</si>
  <si>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</si>
  <si>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</si>
  <si>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</si>
  <si>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</si>
  <si>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</si>
  <si>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</si>
  <si>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</si>
  <si>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</si>
  <si>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</si>
  <si>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</si>
  <si>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</si>
  <si>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</si>
  <si>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</si>
  <si>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</si>
  <si>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</si>
  <si>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</si>
  <si>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</si>
  <si>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</si>
  <si>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</si>
  <si>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</si>
  <si>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</si>
  <si>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</si>
  <si>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</si>
  <si>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</si>
  <si>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</si>
  <si>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</si>
  <si>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</si>
  <si>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</si>
  <si>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</si>
  <si>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</si>
  <si>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</si>
  <si>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</si>
  <si>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</si>
  <si>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</si>
  <si>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</si>
  <si>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</si>
  <si>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</si>
  <si>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</si>
  <si>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</si>
  <si>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</si>
  <si>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</si>
  <si>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</si>
  <si>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</si>
  <si>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</si>
  <si>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</si>
  <si>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</si>
  <si>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</si>
  <si>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</si>
  <si>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</si>
  <si>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</si>
  <si>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</si>
  <si>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</si>
  <si>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</si>
  <si>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</si>
  <si>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</si>
  <si>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</si>
  <si>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</si>
  <si>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</si>
  <si>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</si>
  <si>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</si>
  <si>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</si>
  <si>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</si>
  <si>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</si>
  <si>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</si>
  <si>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</si>
  <si>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</si>
  <si>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</si>
  <si>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</si>
  <si>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</si>
  <si>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</si>
  <si>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</si>
  <si>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</si>
  <si>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</si>
  <si>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</si>
  <si>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</si>
  <si>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</si>
  <si>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</si>
  <si>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</si>
  <si>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</si>
  <si>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</si>
  <si>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</si>
  <si>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</si>
  <si>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</si>
  <si>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</si>
  <si>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</si>
  <si>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</si>
  <si>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</si>
  <si>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</si>
  <si>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</si>
  <si>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</si>
  <si>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</si>
  <si>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</si>
  <si>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</si>
  <si>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</si>
  <si>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</si>
  <si>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</si>
  <si>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</si>
  <si>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</si>
  <si>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</si>
  <si>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</si>
  <si>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</si>
  <si>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</si>
  <si>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</si>
  <si>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</si>
  <si>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</si>
  <si>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</si>
  <si>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</si>
  <si>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</si>
  <si>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</si>
  <si>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</si>
  <si>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</si>
  <si>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</si>
  <si>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</si>
  <si>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</si>
  <si>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</si>
  <si>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</si>
  <si>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</si>
  <si>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</si>
  <si>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</si>
  <si>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</si>
  <si>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</si>
  <si>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</si>
  <si>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</si>
  <si>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</si>
  <si>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</si>
  <si>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</si>
  <si>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</si>
  <si>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</si>
  <si>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</si>
  <si>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</si>
  <si>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</si>
  <si>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</si>
  <si>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</si>
  <si>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</si>
  <si>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</si>
  <si>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</si>
  <si>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</si>
  <si>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</si>
  <si>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</si>
  <si>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</si>
  <si>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</si>
  <si>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</si>
  <si>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</si>
  <si>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</si>
  <si>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</si>
  <si>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</si>
  <si>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</si>
  <si>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</si>
  <si>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</si>
  <si>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</si>
  <si>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</si>
  <si>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</si>
  <si>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</si>
  <si>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</si>
  <si>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</si>
  <si>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</si>
  <si>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</si>
  <si>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</si>
  <si>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</si>
  <si>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</si>
  <si>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</si>
  <si>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</si>
  <si>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</si>
  <si>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</si>
  <si>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</si>
  <si>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</si>
  <si>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</si>
  <si>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</si>
  <si>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</si>
  <si>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</si>
  <si>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</si>
  <si>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</si>
  <si>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</si>
  <si>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</si>
  <si>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</si>
  <si>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</si>
  <si>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</si>
  <si>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</si>
  <si>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</si>
  <si>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</si>
  <si>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</si>
  <si>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</si>
  <si>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</si>
  <si>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</si>
  <si>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</si>
  <si>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</si>
  <si>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</si>
  <si>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</si>
  <si>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</si>
  <si>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</si>
  <si>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</si>
  <si>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</si>
  <si>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</si>
  <si>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</si>
  <si>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</si>
  <si>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</si>
  <si>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</si>
  <si>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</si>
  <si>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</si>
  <si>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</si>
  <si>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</si>
  <si>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</si>
  <si>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</si>
  <si>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</si>
  <si>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</si>
  <si>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</si>
  <si>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</si>
  <si>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</si>
  <si>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</si>
  <si>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</si>
  <si>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</si>
  <si>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</si>
  <si>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</si>
  <si>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</si>
  <si>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</si>
  <si>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</si>
  <si>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</si>
  <si>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</si>
  <si>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</si>
  <si>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</si>
  <si>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</si>
  <si>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</si>
  <si>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</si>
  <si>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</si>
  <si>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</si>
  <si>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</si>
  <si>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</si>
  <si>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</si>
  <si>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</si>
  <si>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</si>
  <si>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</si>
  <si>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</si>
  <si>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</si>
  <si>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</si>
  <si>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</si>
  <si>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</si>
  <si>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</si>
  <si>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</si>
  <si>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</si>
  <si>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</si>
  <si>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</si>
  <si>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</si>
  <si>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</si>
  <si>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</si>
  <si>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</si>
  <si>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</si>
  <si>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</si>
  <si>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</si>
  <si>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</si>
  <si>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</si>
  <si>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</si>
  <si>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</si>
  <si>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</si>
  <si>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</si>
  <si>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</si>
  <si>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</si>
  <si>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</si>
  <si>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</si>
  <si>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</si>
  <si>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</si>
  <si>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</si>
  <si>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</si>
  <si>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</si>
  <si>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</si>
  <si>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</si>
  <si>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</si>
  <si>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</si>
  <si>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</si>
  <si>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</si>
  <si>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</si>
  <si>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</si>
  <si>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</si>
  <si>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</si>
  <si>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</si>
  <si>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</si>
  <si>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</si>
  <si>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</si>
  <si>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</si>
  <si>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</si>
  <si>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</si>
  <si>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</si>
  <si>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</si>
  <si>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</si>
  <si>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</si>
  <si>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</si>
  <si>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</si>
  <si>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</si>
  <si>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</si>
  <si>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</si>
  <si>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</si>
  <si>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</si>
  <si>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</si>
  <si>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</si>
  <si>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</si>
  <si>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</si>
  <si>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</si>
  <si>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</si>
  <si>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</si>
  <si>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</si>
  <si>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</si>
  <si>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</si>
  <si>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</si>
  <si>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</si>
  <si>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</si>
  <si>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</si>
  <si>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</si>
  <si>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</si>
  <si>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</si>
  <si>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</si>
  <si>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</si>
  <si>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</si>
  <si>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</si>
  <si>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</si>
  <si>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</si>
  <si>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</si>
  <si>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</si>
  <si>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</si>
  <si>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</si>
  <si>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</si>
  <si>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</si>
  <si>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</si>
  <si>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</si>
  <si>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</si>
  <si>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</si>
  <si>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</si>
  <si>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</si>
  <si>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</si>
  <si>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</si>
  <si>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</si>
  <si>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</si>
  <si>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</si>
  <si>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</si>
  <si>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</si>
  <si>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</si>
  <si>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</si>
  <si>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</si>
  <si>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</si>
  <si>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</si>
  <si>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</si>
  <si>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</si>
  <si>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</si>
  <si>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</si>
  <si>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</si>
  <si>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</si>
  <si>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</si>
  <si>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</si>
  <si>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</si>
  <si>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</si>
  <si>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</si>
  <si>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</si>
  <si>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</si>
  <si>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</si>
  <si>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</si>
  <si>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</si>
  <si>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</si>
  <si>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</si>
  <si>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</si>
  <si>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</si>
  <si>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</si>
  <si>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</si>
  <si>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</si>
  <si>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</si>
  <si>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</si>
  <si>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</si>
  <si>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</si>
  <si>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</si>
  <si>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</si>
  <si>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</si>
  <si>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</si>
  <si>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</si>
  <si>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</si>
  <si>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</si>
  <si>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</si>
  <si>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</si>
  <si>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</si>
  <si>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</si>
  <si>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</si>
  <si>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</si>
  <si>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</si>
  <si>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</si>
  <si>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</si>
  <si>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</si>
  <si>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</si>
  <si>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</si>
  <si>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</si>
  <si>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</si>
  <si>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</si>
  <si>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</si>
  <si>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</si>
  <si>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</si>
  <si>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</si>
  <si>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</si>
  <si>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</si>
  <si>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</si>
  <si>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</si>
  <si>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</si>
  <si>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</si>
  <si>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</si>
  <si>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</si>
  <si>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</si>
  <si>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</si>
  <si>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</si>
  <si>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</si>
  <si>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</si>
  <si>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</si>
  <si>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</si>
  <si>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</si>
  <si>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</si>
  <si>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</si>
  <si>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</si>
  <si>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</si>
  <si>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</si>
  <si>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</si>
  <si>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</si>
  <si>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</si>
  <si>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</si>
  <si>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</si>
  <si>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</si>
  <si>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</si>
  <si>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</si>
  <si>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</si>
  <si>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</si>
  <si>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</si>
  <si>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</si>
  <si>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</si>
  <si>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</si>
  <si>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</si>
  <si>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</si>
  <si>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</si>
  <si>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</si>
  <si>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</si>
  <si>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</si>
  <si>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</si>
  <si>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</si>
  <si>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</si>
  <si>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</si>
  <si>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</si>
  <si>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</si>
  <si>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</si>
  <si>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</si>
  <si>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</si>
  <si>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</si>
  <si>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</si>
  <si>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</si>
  <si>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</si>
  <si>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</si>
  <si>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</si>
  <si>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</si>
  <si>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</si>
  <si>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</si>
  <si>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</si>
  <si>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</si>
  <si>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</si>
  <si>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</si>
  <si>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</si>
  <si>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</si>
  <si>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</si>
  <si>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</si>
  <si>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</si>
  <si>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</si>
  <si>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</si>
  <si>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</si>
  <si>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</si>
  <si>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</si>
  <si>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</si>
  <si>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</si>
  <si>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</si>
  <si>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</si>
  <si>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</si>
  <si>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</si>
  <si>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</si>
  <si>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</si>
  <si>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</si>
  <si>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</si>
  <si>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</si>
  <si>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</si>
  <si>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</si>
  <si>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</si>
  <si>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</si>
  <si>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</si>
  <si>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</si>
  <si>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</si>
  <si>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</si>
  <si>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</si>
  <si>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</si>
  <si>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</si>
  <si>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</si>
  <si>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</si>
  <si>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</si>
  <si>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</si>
  <si>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</si>
  <si>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</si>
  <si>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</si>
  <si>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</si>
  <si>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</si>
  <si>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</si>
  <si>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</si>
  <si>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</si>
  <si>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</si>
  <si>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</si>
  <si>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</si>
  <si>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</si>
  <si>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</si>
  <si>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</si>
  <si>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</si>
  <si>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</si>
  <si>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</si>
  <si>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</si>
  <si>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</si>
  <si>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</si>
  <si>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</si>
  <si>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</si>
  <si>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</si>
  <si>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</si>
  <si>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</si>
  <si>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</si>
  <si>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</si>
  <si>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</si>
  <si>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</si>
  <si>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</si>
  <si>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</si>
  <si>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</si>
  <si>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</si>
  <si>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</si>
  <si>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</si>
  <si>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</si>
  <si>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</si>
  <si>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</si>
  <si>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</si>
  <si>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</si>
  <si>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</si>
  <si>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</si>
  <si>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</si>
  <si>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</si>
  <si>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</si>
  <si>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</si>
  <si>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</si>
  <si>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</si>
  <si>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</si>
  <si>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</si>
  <si>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</si>
  <si>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</si>
  <si>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</si>
  <si>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</si>
  <si>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</si>
  <si>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</si>
  <si>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</si>
  <si>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</si>
  <si>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</si>
  <si>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</si>
  <si>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</si>
  <si>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</si>
  <si>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</si>
  <si>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</si>
  <si>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</si>
  <si>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</si>
  <si>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</si>
  <si>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</si>
  <si>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</si>
  <si>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</si>
  <si>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</si>
  <si>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</si>
  <si>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</si>
  <si>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</si>
  <si>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</si>
  <si>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</si>
  <si>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</si>
  <si>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</si>
  <si>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</si>
  <si>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</si>
  <si>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</si>
  <si>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</si>
  <si>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</si>
  <si>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</si>
  <si>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</si>
  <si>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</si>
  <si>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</si>
  <si>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</si>
  <si>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</si>
  <si>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</si>
  <si>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</si>
  <si>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</si>
  <si>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</si>
  <si>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</si>
  <si>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</si>
  <si>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</si>
  <si>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</si>
  <si>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</si>
  <si>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</si>
  <si>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</si>
  <si>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</si>
  <si>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</si>
  <si>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</si>
  <si>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</si>
  <si>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</si>
  <si>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</si>
  <si>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</si>
  <si>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</si>
  <si>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</si>
  <si>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</si>
  <si>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</si>
  <si>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</si>
  <si>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</si>
  <si>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</si>
  <si>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</si>
  <si>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</si>
  <si>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</si>
  <si>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</si>
  <si>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</si>
  <si>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</si>
  <si>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</si>
  <si>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</si>
  <si>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</si>
  <si>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</si>
  <si>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</si>
  <si>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</si>
  <si>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</si>
  <si>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</si>
  <si>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</si>
  <si>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</si>
  <si>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</si>
  <si>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</si>
  <si>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</si>
  <si>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</si>
  <si>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</si>
  <si>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</si>
  <si>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</si>
  <si>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</si>
  <si>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</si>
  <si>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</si>
  <si>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</si>
  <si>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</si>
  <si>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</si>
  <si>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</si>
  <si>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</si>
  <si>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</si>
  <si>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</si>
  <si>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</si>
  <si>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</si>
  <si>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</si>
  <si>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</si>
  <si>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</si>
  <si>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</si>
  <si>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</si>
  <si>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</si>
  <si>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</si>
  <si>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</si>
  <si>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</si>
  <si>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</si>
  <si>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</si>
  <si>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</si>
  <si>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</si>
  <si>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</si>
  <si>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</si>
  <si>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</si>
  <si>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</si>
  <si>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</si>
  <si>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</si>
  <si>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</si>
  <si>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</si>
  <si>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</si>
  <si>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</si>
  <si>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</si>
  <si>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</si>
  <si>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</si>
  <si>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</si>
  <si>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</si>
  <si>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</si>
  <si>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</si>
  <si>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</si>
  <si>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</si>
  <si>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</si>
  <si>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</si>
  <si>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</si>
  <si>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</si>
  <si>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</si>
  <si>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</si>
  <si>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</si>
  <si>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</si>
  <si>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</si>
  <si>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</si>
  <si>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</si>
  <si>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</si>
  <si>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</si>
  <si>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</si>
  <si>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</si>
  <si>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</si>
  <si>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</si>
  <si>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</si>
  <si>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</si>
  <si>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</si>
  <si>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</si>
  <si>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</si>
  <si>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</si>
  <si>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</si>
  <si>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</si>
  <si>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</si>
  <si>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</si>
  <si>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</si>
  <si>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</si>
  <si>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</si>
  <si>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</si>
  <si>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</si>
  <si>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</si>
  <si>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</si>
  <si>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</si>
  <si>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</si>
  <si>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</si>
  <si>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</si>
  <si>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</si>
  <si>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</si>
  <si>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</si>
  <si>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</si>
  <si>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</si>
  <si>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</si>
  <si>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</si>
  <si>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</si>
  <si>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</si>
  <si>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</si>
  <si>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</si>
  <si>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</si>
  <si>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</si>
  <si>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</si>
  <si>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</si>
  <si>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</si>
  <si>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</si>
  <si>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</si>
  <si>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</si>
  <si>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</si>
  <si>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</si>
  <si>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</si>
  <si>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</si>
  <si>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</si>
  <si>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</si>
  <si>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</si>
  <si>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</si>
  <si>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</si>
  <si>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</si>
  <si>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</si>
  <si>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</si>
  <si>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</si>
  <si>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</si>
  <si>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</si>
  <si>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</si>
  <si>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</si>
  <si>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</si>
  <si>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</si>
  <si>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</si>
  <si>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</si>
  <si>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</si>
  <si>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</si>
  <si>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</si>
  <si>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</si>
  <si>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</si>
  <si>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</si>
  <si>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</si>
  <si>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</si>
  <si>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</si>
  <si>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</si>
  <si>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</si>
  <si>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</si>
  <si>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</si>
  <si>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</si>
  <si>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</si>
  <si>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</si>
  <si>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</si>
  <si>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</si>
  <si>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</si>
  <si>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</si>
  <si>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</si>
  <si>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</si>
  <si>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</si>
  <si>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</si>
  <si>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</si>
  <si>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</si>
  <si>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</si>
  <si>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</si>
  <si>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</si>
  <si>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</si>
  <si>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</si>
  <si>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</si>
  <si>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</si>
  <si>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</si>
  <si>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</si>
  <si>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</si>
  <si>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</si>
  <si>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</si>
  <si>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</si>
  <si>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</si>
  <si>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</si>
  <si>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</si>
  <si>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</si>
  <si>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</si>
  <si>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</si>
  <si>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</si>
  <si>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</si>
  <si>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</si>
  <si>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</si>
  <si>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</si>
  <si>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</si>
  <si>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</si>
  <si>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</si>
  <si>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</si>
  <si>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</si>
  <si>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</si>
  <si>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</si>
  <si>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</si>
  <si>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</si>
  <si>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</si>
  <si>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</si>
  <si>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</si>
  <si>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</si>
  <si>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</si>
  <si>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</si>
  <si>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</si>
  <si>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</si>
  <si>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</si>
  <si>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</si>
  <si>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</si>
  <si>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</si>
  <si>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</si>
  <si>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</si>
  <si>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</si>
  <si>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</si>
  <si>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</si>
  <si>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</si>
  <si>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</si>
  <si>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</si>
  <si>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</si>
  <si>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</si>
  <si>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</si>
  <si>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</si>
  <si>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</si>
  <si>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</si>
  <si>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</si>
  <si>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</si>
  <si>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</si>
  <si>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</si>
  <si>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</si>
  <si>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</si>
  <si>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</si>
  <si>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</si>
  <si>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</si>
  <si>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</si>
  <si>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</si>
  <si>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</si>
  <si>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</si>
  <si>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</si>
  <si>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</si>
  <si>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</si>
  <si>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</si>
  <si>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</si>
  <si>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</si>
  <si>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</si>
  <si>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</si>
  <si>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</si>
  <si>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</si>
  <si>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</si>
  <si>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</si>
  <si>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</si>
  <si>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</si>
  <si>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</si>
  <si>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</si>
  <si>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</si>
  <si>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</si>
  <si>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</si>
  <si>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</si>
  <si>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</si>
  <si>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</si>
  <si>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</si>
  <si>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</si>
  <si>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</si>
  <si>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</si>
  <si>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</si>
  <si>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</si>
  <si>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</si>
  <si>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</si>
  <si>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</si>
  <si>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</si>
  <si>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</si>
  <si>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</si>
  <si>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</si>
  <si>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</si>
  <si>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</si>
  <si>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</si>
  <si>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</si>
  <si>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</si>
  <si>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</si>
  <si>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</si>
  <si>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</si>
  <si>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</si>
  <si>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</si>
  <si>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</si>
  <si>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</si>
  <si>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</si>
  <si>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</si>
  <si>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</si>
  <si>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</si>
  <si>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</si>
  <si>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</si>
  <si>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</si>
  <si>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</si>
  <si>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</si>
  <si>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</si>
  <si>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</si>
  <si>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</si>
  <si>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</si>
  <si>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</si>
  <si>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</si>
  <si>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</si>
  <si>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</si>
  <si>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</si>
  <si>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</si>
  <si>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</si>
  <si>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</si>
  <si>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</si>
  <si>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</si>
  <si>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</si>
  <si>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</si>
  <si>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</si>
  <si>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</si>
  <si>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</si>
  <si>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</si>
  <si>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</si>
  <si>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</si>
  <si>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</si>
  <si>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</si>
  <si>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</si>
  <si>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</si>
  <si>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</si>
  <si>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</si>
  <si>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</si>
  <si>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</si>
  <si>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</si>
  <si>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</si>
  <si>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</si>
  <si>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</si>
  <si>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</si>
  <si>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</si>
  <si>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</si>
  <si>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</si>
  <si>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</si>
  <si>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</si>
  <si>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</si>
  <si>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</si>
  <si>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</si>
  <si>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</si>
  <si>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</si>
  <si>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</si>
  <si>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</si>
  <si>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</si>
  <si>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</si>
  <si>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</si>
  <si>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</si>
  <si>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</si>
  <si>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</si>
  <si>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</si>
  <si>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</si>
  <si>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</si>
  <si>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</si>
  <si>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</si>
  <si>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</si>
  <si>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</si>
  <si>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</si>
  <si>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</si>
  <si>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</si>
  <si>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</si>
  <si>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</si>
  <si>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</si>
  <si>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</si>
  <si>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</si>
  <si>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</si>
  <si>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</si>
  <si>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</si>
  <si>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</si>
  <si>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</si>
  <si>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</si>
  <si>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</si>
  <si>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</si>
  <si>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</si>
  <si>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</si>
  <si>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</si>
  <si>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</si>
  <si>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</si>
  <si>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</si>
  <si>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</si>
  <si>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</si>
  <si>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</si>
  <si>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</si>
  <si>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</si>
  <si>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</si>
  <si>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</si>
  <si>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</si>
  <si>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</si>
  <si>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</si>
  <si>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</si>
  <si>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</si>
  <si>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</si>
  <si>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</si>
  <si>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</si>
  <si>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</si>
  <si>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</si>
  <si>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</si>
  <si>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</si>
  <si>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</si>
  <si>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</si>
  <si>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</si>
  <si>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</si>
  <si>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</si>
  <si>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</si>
  <si>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</si>
  <si>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</si>
  <si>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</si>
  <si>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</si>
  <si>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</si>
  <si>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</si>
  <si>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</si>
  <si>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</si>
  <si>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</si>
  <si>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</si>
  <si>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</si>
  <si>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</si>
  <si>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</si>
  <si>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</si>
  <si>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</si>
  <si>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</si>
  <si>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</si>
  <si>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</si>
  <si>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</si>
  <si>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</si>
  <si>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</si>
  <si>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</si>
  <si>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</si>
  <si>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</si>
  <si>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</si>
  <si>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</si>
  <si>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</si>
  <si>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</si>
  <si>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</si>
  <si>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</si>
  <si>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</si>
  <si>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</si>
  <si>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</si>
  <si>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</si>
  <si>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</si>
  <si>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</si>
  <si>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</si>
  <si>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</si>
  <si>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</si>
  <si>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</si>
  <si>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</si>
  <si>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</si>
  <si>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</si>
  <si>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</si>
  <si>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</si>
  <si>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</si>
  <si>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</si>
  <si>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</si>
  <si>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</si>
  <si>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</si>
  <si>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</si>
  <si>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</si>
  <si>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</si>
  <si>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</si>
  <si>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</si>
  <si>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</si>
  <si>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</si>
  <si>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</si>
  <si>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</si>
  <si>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</si>
  <si>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</si>
  <si>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</si>
  <si>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</si>
  <si>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</si>
  <si>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</si>
  <si>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</si>
  <si>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</si>
  <si>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</si>
  <si>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</si>
  <si>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</si>
  <si>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</si>
  <si>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</si>
  <si>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</si>
  <si>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</si>
  <si>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</si>
  <si>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</si>
  <si>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</si>
  <si>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</si>
  <si>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</si>
  <si>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</si>
  <si>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</si>
  <si>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</si>
  <si>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</si>
  <si>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</si>
  <si>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</si>
  <si>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</si>
  <si>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</si>
  <si>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</si>
  <si>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</si>
  <si>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</si>
  <si>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</si>
  <si>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</si>
  <si>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</si>
  <si>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</si>
  <si>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</si>
  <si>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</si>
  <si>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</si>
  <si>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</si>
  <si>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</si>
  <si>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</si>
  <si>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</si>
  <si>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</si>
  <si>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</si>
  <si>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</si>
  <si>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</si>
  <si>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</si>
  <si>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</si>
  <si>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</si>
  <si>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</si>
  <si>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</si>
  <si>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</si>
  <si>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</si>
  <si>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</si>
  <si>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</si>
  <si>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</si>
  <si>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</si>
  <si>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</si>
  <si>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</si>
  <si>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</si>
  <si>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</si>
  <si>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</si>
  <si>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</si>
  <si>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</si>
  <si>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</si>
  <si>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</si>
  <si>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</si>
  <si>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</si>
  <si>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</si>
  <si>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</si>
  <si>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</si>
  <si>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</si>
  <si>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</si>
  <si>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</si>
  <si>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</si>
  <si>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</si>
  <si>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</si>
  <si>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</si>
  <si>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</si>
  <si>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</si>
  <si>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</si>
  <si>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</si>
  <si>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</si>
  <si>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</si>
  <si>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</si>
  <si>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</si>
  <si>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</si>
  <si>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</si>
  <si>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</si>
  <si>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</si>
  <si>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</si>
  <si>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</si>
  <si>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</si>
  <si>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</si>
  <si>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</si>
  <si>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</si>
  <si>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</si>
  <si>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</si>
  <si>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</si>
  <si>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</si>
  <si>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</si>
  <si>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</si>
  <si>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</si>
  <si>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</si>
  <si>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</si>
  <si>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</si>
  <si>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</si>
  <si>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</si>
  <si>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</si>
  <si>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</si>
  <si>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</si>
  <si>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</si>
  <si>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</si>
  <si>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</si>
  <si>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</si>
  <si>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</si>
  <si>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</si>
  <si>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</si>
  <si>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</si>
  <si>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</si>
  <si>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</si>
  <si>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</si>
  <si>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</si>
  <si>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</si>
  <si>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</si>
  <si>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</si>
  <si>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</si>
  <si>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</si>
  <si>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</si>
  <si>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</si>
  <si>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</si>
  <si>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</si>
  <si>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</si>
  <si>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</si>
  <si>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</si>
  <si>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</si>
  <si>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</si>
  <si>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</si>
  <si>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</si>
  <si>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</si>
  <si>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</si>
  <si>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</si>
  <si>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</si>
  <si>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</si>
  <si>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</si>
  <si>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</si>
  <si>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</si>
  <si>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</si>
  <si>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</si>
  <si>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</si>
  <si>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</si>
  <si>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</si>
  <si>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</si>
  <si>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</si>
  <si>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</si>
  <si>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</si>
  <si>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</si>
  <si>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</si>
  <si>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</si>
  <si>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</si>
  <si>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</si>
  <si>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</si>
  <si>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</si>
  <si>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</si>
  <si>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</si>
  <si>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</si>
  <si>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</si>
  <si>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</si>
  <si>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</si>
  <si>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</si>
  <si>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</si>
  <si>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</si>
  <si>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</si>
  <si>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</si>
  <si>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</si>
  <si>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</si>
  <si>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</si>
  <si>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</si>
  <si>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</si>
  <si>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</si>
  <si>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</si>
  <si>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</si>
  <si>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</si>
  <si>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</si>
  <si>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</si>
  <si>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</si>
  <si>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</si>
  <si>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</si>
  <si>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</si>
  <si>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</si>
  <si>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</si>
  <si>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</si>
  <si>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</si>
  <si>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</si>
  <si>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</si>
  <si>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</si>
  <si>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</si>
  <si>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</si>
  <si>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</si>
  <si>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</si>
  <si>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</si>
  <si>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</si>
  <si>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</si>
  <si>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</si>
  <si>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</si>
  <si>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</si>
  <si>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</si>
  <si>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</si>
  <si>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</si>
  <si>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</si>
  <si>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</si>
  <si>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</si>
  <si>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</si>
  <si>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</si>
  <si>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</si>
  <si>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</si>
  <si>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</si>
  <si>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</si>
  <si>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</si>
  <si>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</si>
  <si>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</si>
  <si>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</si>
  <si>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</si>
  <si>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</si>
  <si>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</si>
  <si>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</si>
  <si>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</si>
  <si>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</si>
  <si>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</si>
  <si>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</si>
  <si>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</si>
  <si>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</si>
  <si>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</si>
  <si>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</si>
  <si>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</si>
  <si>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</si>
  <si>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</si>
  <si>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</si>
  <si>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</si>
  <si>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</si>
  <si>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</si>
  <si>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</si>
  <si>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</si>
  <si>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</si>
  <si>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</si>
  <si>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</si>
  <si>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</si>
  <si>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</si>
  <si>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</si>
  <si>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</si>
  <si>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</si>
  <si>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</si>
  <si>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</si>
  <si>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</si>
  <si>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</si>
  <si>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</si>
  <si>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</si>
  <si>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</si>
  <si>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</si>
  <si>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</si>
  <si>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</si>
  <si>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</si>
  <si>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</si>
  <si>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</si>
  <si>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</si>
  <si>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</si>
  <si>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</si>
  <si>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</si>
  <si>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</si>
  <si>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</si>
  <si>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</si>
  <si>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</si>
  <si>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</si>
  <si>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</si>
  <si>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</si>
  <si>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</si>
  <si>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</si>
  <si>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</si>
  <si>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</si>
  <si>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</si>
  <si>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</si>
  <si>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</si>
  <si>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</si>
  <si>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</si>
  <si>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</si>
  <si>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</si>
  <si>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</si>
  <si>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</si>
  <si>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</si>
  <si>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</si>
  <si>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</si>
  <si>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</si>
  <si>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</si>
  <si>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</si>
  <si>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</si>
  <si>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</si>
  <si>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</si>
  <si>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</si>
  <si>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</si>
  <si>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</si>
  <si>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</si>
  <si>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</si>
  <si>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</si>
  <si>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</si>
  <si>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</si>
  <si>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</si>
  <si>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</si>
  <si>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</si>
  <si>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</si>
  <si>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</si>
  <si>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</si>
  <si>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</si>
  <si>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</si>
  <si>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</si>
  <si>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</si>
  <si>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</si>
  <si>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</si>
  <si>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</si>
  <si>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</si>
  <si>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</si>
  <si>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</si>
  <si>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</si>
  <si>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</si>
  <si>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</si>
  <si>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</si>
  <si>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</si>
  <si>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</si>
  <si>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</si>
  <si>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</si>
  <si>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</si>
  <si>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</si>
  <si>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</si>
  <si>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</si>
  <si>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</si>
  <si>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</si>
  <si>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</si>
  <si>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</si>
  <si>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</si>
  <si>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</si>
  <si>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</si>
  <si>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</si>
  <si>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</si>
  <si>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</si>
  <si>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</si>
  <si>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</si>
  <si>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</si>
  <si>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</si>
  <si>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</si>
  <si>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</si>
  <si>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</si>
  <si>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</si>
  <si>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</si>
  <si>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</si>
  <si>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</si>
  <si>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</si>
  <si>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</si>
  <si>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</si>
  <si>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</si>
  <si>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</si>
  <si>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</si>
  <si>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</si>
  <si>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</si>
  <si>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</si>
  <si>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</si>
  <si>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</si>
  <si>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</si>
  <si>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</si>
  <si>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</si>
  <si>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</si>
  <si>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</si>
  <si>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</si>
  <si>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</si>
  <si>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</si>
  <si>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</si>
  <si>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</si>
  <si>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</si>
  <si>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</si>
  <si>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</si>
  <si>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</si>
  <si>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</si>
  <si>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</si>
  <si>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</si>
  <si>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</si>
  <si>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</si>
  <si>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</si>
  <si>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</si>
  <si>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</si>
  <si>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</si>
  <si>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</si>
  <si>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</si>
  <si>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</si>
  <si>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</si>
  <si>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</si>
  <si>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</si>
  <si>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</si>
  <si>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</si>
  <si>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</si>
  <si>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</si>
  <si>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</si>
  <si>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</si>
  <si>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</si>
  <si>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</si>
  <si>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</si>
  <si>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</si>
  <si>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</si>
  <si>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</si>
  <si>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</si>
  <si>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</si>
  <si>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</si>
  <si>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</si>
  <si>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</si>
  <si>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</si>
  <si>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</si>
  <si>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</si>
  <si>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</si>
  <si>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</si>
  <si>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</si>
  <si>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</si>
  <si>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</si>
  <si>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</si>
  <si>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</si>
  <si>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</si>
  <si>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</si>
  <si>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</si>
  <si>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</si>
  <si>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</si>
  <si>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</si>
  <si>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</si>
  <si>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</si>
  <si>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</si>
  <si>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</si>
  <si>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</si>
  <si>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</si>
  <si>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</si>
  <si>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</si>
  <si>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</si>
  <si>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</si>
  <si>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</si>
  <si>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</si>
  <si>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</si>
  <si>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</si>
  <si>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</si>
  <si>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</si>
  <si>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</si>
  <si>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</si>
  <si>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</si>
  <si>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</si>
  <si>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</si>
  <si>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</si>
  <si>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</si>
  <si>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</si>
  <si>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</si>
  <si>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</si>
  <si>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</si>
  <si>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</si>
  <si>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</si>
  <si>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</si>
  <si>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</si>
  <si>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</si>
  <si>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</si>
  <si>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</si>
  <si>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</si>
  <si>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</si>
  <si>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</si>
  <si>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</si>
  <si>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</si>
  <si>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</si>
  <si>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</si>
  <si>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</si>
  <si>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</si>
  <si>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</si>
  <si>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</si>
  <si>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</si>
  <si>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</si>
  <si>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</si>
  <si>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</si>
  <si>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</si>
  <si>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</si>
  <si>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</si>
  <si>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</si>
  <si>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</si>
  <si>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</si>
  <si>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</si>
  <si>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</si>
  <si>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</si>
  <si>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</si>
  <si>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</si>
  <si>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</si>
  <si>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</si>
  <si>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</si>
  <si>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</si>
  <si>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</si>
  <si>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</si>
  <si>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</si>
  <si>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</si>
  <si>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</si>
  <si>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</si>
  <si>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</si>
  <si>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</si>
  <si>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</si>
  <si>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</si>
  <si>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</si>
  <si>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</si>
  <si>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</si>
  <si>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</si>
  <si>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</si>
  <si>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</si>
  <si>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</si>
  <si>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</si>
  <si>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</si>
  <si>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</si>
  <si>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</si>
  <si>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</si>
  <si>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</si>
  <si>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</si>
  <si>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</si>
  <si>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</si>
  <si>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</si>
  <si>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</si>
  <si>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</si>
  <si>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</si>
  <si>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</si>
  <si>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</si>
  <si>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</si>
  <si>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</si>
  <si>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</si>
  <si>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</si>
  <si>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</si>
  <si>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</si>
  <si>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</si>
  <si>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</si>
  <si>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</si>
  <si>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</si>
  <si>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</si>
  <si>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</si>
  <si>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</si>
  <si>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</si>
  <si>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</si>
  <si>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</si>
  <si>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</si>
  <si>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</si>
  <si>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</si>
  <si>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</si>
  <si>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</si>
  <si>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</si>
  <si>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</si>
  <si>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</si>
  <si>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</si>
  <si>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</si>
  <si>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</si>
  <si>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</si>
  <si>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</si>
  <si>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</si>
  <si>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</si>
  <si>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</si>
  <si>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</si>
  <si>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</si>
  <si>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</si>
  <si>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</si>
  <si>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</si>
  <si>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</si>
  <si>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</si>
  <si>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</si>
  <si>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</si>
  <si>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</si>
  <si>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</si>
  <si>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</si>
  <si>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</si>
  <si>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</si>
  <si>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</si>
  <si>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</si>
  <si>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</si>
  <si>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</si>
  <si>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</si>
  <si>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</si>
  <si>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</si>
  <si>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</si>
  <si>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</si>
  <si>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</si>
  <si>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</si>
  <si>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</si>
  <si>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</si>
  <si>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</si>
  <si>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</si>
  <si>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</si>
  <si>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</si>
  <si>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</si>
  <si>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</si>
  <si>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</si>
  <si>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</si>
  <si>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</si>
  <si>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</si>
  <si>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</si>
  <si>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</si>
  <si>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</si>
  <si>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</si>
  <si>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</si>
  <si>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</si>
  <si>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</si>
  <si>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</si>
  <si>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</si>
  <si>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</si>
  <si>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</si>
  <si>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</si>
  <si>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</si>
  <si>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</si>
  <si>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</si>
  <si>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</si>
  <si>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</si>
  <si>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</si>
  <si>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</si>
  <si>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</si>
  <si>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</si>
  <si>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</si>
  <si>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</si>
  <si>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</si>
  <si>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</si>
  <si>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</si>
  <si>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</si>
  <si>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</si>
  <si>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</si>
  <si>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</si>
  <si>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</si>
  <si>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</si>
  <si>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</si>
  <si>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</si>
  <si>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</si>
  <si>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</si>
  <si>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</si>
  <si>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</si>
  <si>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</si>
  <si>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</si>
  <si>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</si>
  <si>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</si>
  <si>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</si>
  <si>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</si>
  <si>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</si>
  <si>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</si>
  <si>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</si>
  <si>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</si>
  <si>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</si>
  <si>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</si>
  <si>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</si>
  <si>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</si>
  <si>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</si>
  <si>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</si>
  <si>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</si>
  <si>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</si>
  <si>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</si>
  <si>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</si>
  <si>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</si>
  <si>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</si>
  <si>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</si>
  <si>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</si>
  <si>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</si>
  <si>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</si>
  <si>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</si>
  <si>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</si>
  <si>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</si>
  <si>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</si>
  <si>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</si>
  <si>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</si>
  <si>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</si>
  <si>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</si>
  <si>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</si>
  <si>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</si>
  <si>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</si>
  <si>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</si>
  <si>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</si>
  <si>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</si>
  <si>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</si>
  <si>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</si>
  <si>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</si>
  <si>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</si>
  <si>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</si>
  <si>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</si>
  <si>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</si>
  <si>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</si>
  <si>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</si>
  <si>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</si>
  <si>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</si>
  <si>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</si>
  <si>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</si>
  <si>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</si>
  <si>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</si>
  <si>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</si>
  <si>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</si>
  <si>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</si>
  <si>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</si>
  <si>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</si>
  <si>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</si>
  <si>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</si>
  <si>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</si>
  <si>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</si>
  <si>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</si>
  <si>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</si>
  <si>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</si>
  <si>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</si>
  <si>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</si>
  <si>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</si>
  <si>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</si>
  <si>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</si>
  <si>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</si>
  <si>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</si>
  <si>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</si>
  <si>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</si>
  <si>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</si>
  <si>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</si>
  <si>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</si>
  <si>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</si>
  <si>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</si>
  <si>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</si>
  <si>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</si>
  <si>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</si>
  <si>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</si>
  <si>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</si>
  <si>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</si>
  <si>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</si>
  <si>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</si>
  <si>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</si>
  <si>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</si>
  <si>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</si>
  <si>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</si>
  <si>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</si>
  <si>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</si>
  <si>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</si>
  <si>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</si>
  <si>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</si>
  <si>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</si>
  <si>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</si>
  <si>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</si>
  <si>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</si>
  <si>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</si>
  <si>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</si>
  <si>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</si>
  <si>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</si>
  <si>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</si>
  <si>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</si>
  <si>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</si>
  <si>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</si>
  <si>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</si>
  <si>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</si>
  <si>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</si>
  <si>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</si>
  <si>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</si>
  <si>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</si>
  <si>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</si>
  <si>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</si>
  <si>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</si>
  <si>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</si>
  <si>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</si>
  <si>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</si>
  <si>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</si>
  <si>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</si>
  <si>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</si>
  <si>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</si>
  <si>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</si>
  <si>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</si>
  <si>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</si>
  <si>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</si>
  <si>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</si>
  <si>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</si>
  <si>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</si>
  <si>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</si>
  <si>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</si>
  <si>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</si>
  <si>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</si>
  <si>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</si>
  <si>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</si>
  <si>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</si>
  <si>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</si>
  <si>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</si>
  <si>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</si>
  <si>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</si>
  <si>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</si>
  <si>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</si>
  <si>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</si>
  <si>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</si>
  <si>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</si>
  <si>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</si>
  <si>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</si>
  <si>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</si>
  <si>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</si>
  <si>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</si>
  <si>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</si>
  <si>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</si>
  <si>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</si>
  <si>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</si>
  <si>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</si>
  <si>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</si>
  <si>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</si>
  <si>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</si>
  <si>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</si>
  <si>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</si>
  <si>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</si>
  <si>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</si>
  <si>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</si>
  <si>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</si>
  <si>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</si>
  <si>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</si>
  <si>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</si>
  <si>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</si>
  <si>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</si>
  <si>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</si>
  <si>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</si>
  <si>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</si>
  <si>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</si>
  <si>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</si>
  <si>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</si>
  <si>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</si>
  <si>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</si>
  <si>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</si>
  <si>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</si>
  <si>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</si>
  <si>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</si>
  <si>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</si>
  <si>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</si>
  <si>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</si>
  <si>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</si>
  <si>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</si>
  <si>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</si>
  <si>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</si>
  <si>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</si>
  <si>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</si>
  <si>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</si>
  <si>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</si>
  <si>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</si>
  <si>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</si>
  <si>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</si>
  <si>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</si>
  <si>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</si>
  <si>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</si>
  <si>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</si>
  <si>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</si>
  <si>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</si>
  <si>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</si>
  <si>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</si>
  <si>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</si>
  <si>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</si>
  <si>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</si>
  <si>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</si>
  <si>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</si>
  <si>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</si>
  <si>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</si>
  <si>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</si>
  <si>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</si>
  <si>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</si>
  <si>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</si>
  <si>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</si>
  <si>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</si>
  <si>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</si>
  <si>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</si>
  <si>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</si>
  <si>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</si>
  <si>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</si>
  <si>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</si>
  <si>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</si>
  <si>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</si>
  <si>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</si>
  <si>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</si>
  <si>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</si>
  <si>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</si>
  <si>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</si>
  <si>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</si>
  <si>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</si>
  <si>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</si>
  <si>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</si>
  <si>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</si>
  <si>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</si>
  <si>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</si>
  <si>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</si>
  <si>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</si>
  <si>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</si>
  <si>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</si>
  <si>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</si>
  <si>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</si>
  <si>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</si>
  <si>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</si>
  <si>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</si>
  <si>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</si>
  <si>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</si>
  <si>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</si>
  <si>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</si>
  <si>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</si>
  <si>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</si>
  <si>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</si>
  <si>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</si>
  <si>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</si>
  <si>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</si>
  <si>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</si>
  <si>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</si>
  <si>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</si>
  <si>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</si>
  <si>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</si>
  <si>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</si>
  <si>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</si>
  <si>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</si>
  <si>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</si>
  <si>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</si>
  <si>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</si>
  <si>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</si>
  <si>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</si>
  <si>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</si>
  <si>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</si>
  <si>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</si>
  <si>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</si>
  <si>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</si>
  <si>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</si>
  <si>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</si>
  <si>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</si>
  <si>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</si>
  <si>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</si>
  <si>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</si>
  <si>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</si>
  <si>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</si>
  <si>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</si>
  <si>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</si>
  <si>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</si>
  <si>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</si>
  <si>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</si>
  <si>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</si>
  <si>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</si>
  <si>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</si>
  <si>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</si>
  <si>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</si>
  <si>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</si>
  <si>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</si>
  <si>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</si>
  <si>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</si>
  <si>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</si>
  <si>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</si>
  <si>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</si>
  <si>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</si>
  <si>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</si>
  <si>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</si>
  <si>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</si>
  <si>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</si>
  <si>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</si>
  <si>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</si>
  <si>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</si>
  <si>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</si>
  <si>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</si>
  <si>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</si>
  <si>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</si>
  <si>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</si>
  <si>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</si>
  <si>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</si>
  <si>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</si>
  <si>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</si>
  <si>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</si>
  <si>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</si>
  <si>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</si>
  <si>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</si>
  <si>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</si>
  <si>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</si>
  <si>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</si>
  <si>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</si>
  <si>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</si>
  <si>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</si>
  <si>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</si>
  <si>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</si>
  <si>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</si>
  <si>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</si>
  <si>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</si>
  <si>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</si>
  <si>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</si>
  <si>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</si>
  <si>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</si>
  <si>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</si>
  <si>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</si>
  <si>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</si>
  <si>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</si>
  <si>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</si>
  <si>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</si>
  <si>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</si>
  <si>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</si>
  <si>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</si>
  <si>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</si>
  <si>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</si>
  <si>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</si>
  <si>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</si>
  <si>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</si>
  <si>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</si>
  <si>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</si>
  <si>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</si>
  <si>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</si>
  <si>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</si>
  <si>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</si>
  <si>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</si>
  <si>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</si>
  <si>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</si>
  <si>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</si>
  <si>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</si>
  <si>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</si>
  <si>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</si>
  <si>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</si>
  <si>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</si>
  <si>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</si>
  <si>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</si>
  <si>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</si>
  <si>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</si>
  <si>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</si>
  <si>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</si>
  <si>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</si>
  <si>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</si>
  <si>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</si>
  <si>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</si>
  <si>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</si>
  <si>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</si>
  <si>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</si>
  <si>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</si>
  <si>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</si>
  <si>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</si>
  <si>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</si>
  <si>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</si>
  <si>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</si>
  <si>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</si>
  <si>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</si>
  <si>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</si>
  <si>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</si>
  <si>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</si>
  <si>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</si>
  <si>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</si>
  <si>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</si>
  <si>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</si>
  <si>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</si>
  <si>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</si>
  <si>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</si>
  <si>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</si>
  <si>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</si>
  <si>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</si>
  <si>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</si>
  <si>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</si>
  <si>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</si>
  <si>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</si>
  <si>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</si>
  <si>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</si>
  <si>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</si>
  <si>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</si>
  <si>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</si>
  <si>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</si>
  <si>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</si>
  <si>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</si>
  <si>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</si>
  <si>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</si>
  <si>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</si>
  <si>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</si>
  <si>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</si>
  <si>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</si>
  <si>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</si>
  <si>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</si>
  <si>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</si>
  <si>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</si>
  <si>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</si>
  <si>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</si>
  <si>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</si>
  <si>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</si>
  <si>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</si>
  <si>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</si>
  <si>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</si>
  <si>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</si>
  <si>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</si>
  <si>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</si>
  <si>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</si>
  <si>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</si>
  <si>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</si>
  <si>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</si>
  <si>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</si>
  <si>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</si>
  <si>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</si>
  <si>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</si>
  <si>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</si>
  <si>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</si>
  <si>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</si>
  <si>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</si>
  <si>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</si>
  <si>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</si>
  <si>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</si>
  <si>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</si>
  <si>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</si>
  <si>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</si>
  <si>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</si>
  <si>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</si>
  <si>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</si>
  <si>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</si>
  <si>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</si>
  <si>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</si>
  <si>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</si>
  <si>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</si>
  <si>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</si>
  <si>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</si>
  <si>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</si>
  <si>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</si>
  <si>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</si>
  <si>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</si>
  <si>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</si>
  <si>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</si>
  <si>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</si>
  <si>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</si>
  <si>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</si>
  <si>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</si>
  <si>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</si>
  <si>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</si>
  <si>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</si>
  <si>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</si>
  <si>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</si>
  <si>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</si>
  <si>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</si>
  <si>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</si>
  <si>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</si>
  <si>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</si>
  <si>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</si>
  <si>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</si>
  <si>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</si>
  <si>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</si>
  <si>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</si>
  <si>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</si>
  <si>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</si>
  <si>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</si>
  <si>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</si>
  <si>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</si>
  <si>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</si>
  <si>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</si>
  <si>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</si>
  <si>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</si>
  <si>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</si>
  <si>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</si>
  <si>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</si>
  <si>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</si>
  <si>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</si>
  <si>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</si>
  <si>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</si>
  <si>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</si>
  <si>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</si>
  <si>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</si>
  <si>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</si>
  <si>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</si>
  <si>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</si>
  <si>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</si>
  <si>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</si>
  <si>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</si>
  <si>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</si>
  <si>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</si>
  <si>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</si>
  <si>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</si>
  <si>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</si>
  <si>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</si>
  <si>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</si>
  <si>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</si>
  <si>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</si>
  <si>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</si>
  <si>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</si>
  <si>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</si>
  <si>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</si>
  <si>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</si>
  <si>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</si>
  <si>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</si>
  <si>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</si>
  <si>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</si>
  <si>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</si>
  <si>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</si>
  <si>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</si>
  <si>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</si>
  <si>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</si>
  <si>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</si>
  <si>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</si>
  <si>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</si>
  <si>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</si>
  <si>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</si>
  <si>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</si>
  <si>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</si>
  <si>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</si>
  <si>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</si>
  <si>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</si>
  <si>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</si>
  <si>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</si>
  <si>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</si>
  <si>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</si>
  <si>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</si>
  <si>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</si>
  <si>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</si>
  <si>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</si>
  <si>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</si>
  <si>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</si>
  <si>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</si>
  <si>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</si>
  <si>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</si>
  <si>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</si>
  <si>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</si>
  <si>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</si>
  <si>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</si>
  <si>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</si>
  <si>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</si>
  <si>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</si>
  <si>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</si>
  <si>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</si>
  <si>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</si>
  <si>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</si>
  <si>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</si>
  <si>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</si>
  <si>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</si>
  <si>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</si>
  <si>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</si>
  <si>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</si>
  <si>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</si>
  <si>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</si>
  <si>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</si>
  <si>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</si>
  <si>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</si>
  <si>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</si>
  <si>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</si>
  <si>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</si>
  <si>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</si>
  <si>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</si>
  <si>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</si>
  <si>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</si>
  <si>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</si>
  <si>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</si>
  <si>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</si>
  <si>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</si>
  <si>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</si>
  <si>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</si>
  <si>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</si>
  <si>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</si>
  <si>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</si>
  <si>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</si>
  <si>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</si>
  <si>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</si>
  <si>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</si>
  <si>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</si>
  <si>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</si>
  <si>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</si>
  <si>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</si>
  <si>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</si>
  <si>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</si>
  <si>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</si>
  <si>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</si>
  <si>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</si>
  <si>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</si>
  <si>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</si>
  <si>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</si>
  <si>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</si>
  <si>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</si>
  <si>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</si>
  <si>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</si>
  <si>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</si>
  <si>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</si>
  <si>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</si>
  <si>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</si>
  <si>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</si>
  <si>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</si>
  <si>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</si>
  <si>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</si>
  <si>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</si>
  <si>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</si>
  <si>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</si>
  <si>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</si>
  <si>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</si>
  <si>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</si>
  <si>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</si>
  <si>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</si>
  <si>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</si>
  <si>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</si>
  <si>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</si>
  <si>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</si>
  <si>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</si>
  <si>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</si>
  <si>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</si>
  <si>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</si>
  <si>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</si>
  <si>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</si>
  <si>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</si>
  <si>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</si>
  <si>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</si>
  <si>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</si>
  <si>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</si>
  <si>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</si>
  <si>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</si>
  <si>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</si>
  <si>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</si>
  <si>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</si>
  <si>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</si>
  <si>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</si>
  <si>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</si>
  <si>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</si>
  <si>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</si>
  <si>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</si>
  <si>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</si>
  <si>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</si>
  <si>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</si>
  <si>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</si>
  <si>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</si>
  <si>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</si>
  <si>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</si>
  <si>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</si>
  <si>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</si>
  <si>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</si>
  <si>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</si>
  <si>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</si>
  <si>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</si>
  <si>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</si>
  <si>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</si>
  <si>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</si>
  <si>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</si>
  <si>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</si>
  <si>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</si>
  <si>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</si>
  <si>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</si>
  <si>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</si>
  <si>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</si>
  <si>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</si>
  <si>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</si>
  <si>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</si>
  <si>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</si>
  <si>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</si>
  <si>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</si>
  <si>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</si>
  <si>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</si>
  <si>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</si>
  <si>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</si>
  <si>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</si>
  <si>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</si>
  <si>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</si>
  <si>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</si>
  <si>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</si>
  <si>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</si>
  <si>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</si>
  <si>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</si>
  <si>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</si>
  <si>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</si>
  <si>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</si>
  <si>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</si>
  <si>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</si>
  <si>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</si>
  <si>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</si>
  <si>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</si>
  <si>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</si>
  <si>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</si>
  <si>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</si>
  <si>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</si>
  <si>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</si>
  <si>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</si>
  <si>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</si>
  <si>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</si>
  <si>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</si>
  <si>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</si>
  <si>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</si>
  <si>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</si>
  <si>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</si>
  <si>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</si>
  <si>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</si>
  <si>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</si>
  <si>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</si>
  <si>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</si>
  <si>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</si>
  <si>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</si>
  <si>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</si>
  <si>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</si>
  <si>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</si>
  <si>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</si>
  <si>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</si>
  <si>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</si>
  <si>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</si>
  <si>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</si>
  <si>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</si>
  <si>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</si>
  <si>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</si>
  <si>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</si>
  <si>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</si>
  <si>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</si>
  <si>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</si>
  <si>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</si>
  <si>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</si>
  <si>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</si>
  <si>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</si>
  <si>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</si>
  <si>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</si>
  <si>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</si>
  <si>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</si>
  <si>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</si>
  <si>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</si>
  <si>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</si>
  <si>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</si>
  <si>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</si>
  <si>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</si>
  <si>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</si>
  <si>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</si>
  <si>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</si>
  <si>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</si>
  <si>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</si>
  <si>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</si>
  <si>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</si>
  <si>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</si>
  <si>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</si>
  <si>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</si>
  <si>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</si>
  <si>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</si>
  <si>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</si>
  <si>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</si>
  <si>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</si>
  <si>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</si>
  <si>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</si>
  <si>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</si>
  <si>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</si>
  <si>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</si>
  <si>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</si>
  <si>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</si>
  <si>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</si>
  <si>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</si>
  <si>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</si>
  <si>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</si>
  <si>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</si>
  <si>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</si>
  <si>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</si>
  <si>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</si>
  <si>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</si>
  <si>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</si>
  <si>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</si>
  <si>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</si>
  <si>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</si>
  <si>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</si>
  <si>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</si>
  <si>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</si>
  <si>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</si>
  <si>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</si>
  <si>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</si>
  <si>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</si>
  <si>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</si>
  <si>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</si>
  <si>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</si>
  <si>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</si>
  <si>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</si>
  <si>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</si>
  <si>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</si>
  <si>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</si>
  <si>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</si>
  <si>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</si>
  <si>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</si>
  <si>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</si>
  <si>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</si>
  <si>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</si>
  <si>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</si>
  <si>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</si>
  <si>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</si>
  <si>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</si>
  <si>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</si>
  <si>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</si>
  <si>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</si>
  <si>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</si>
  <si>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</si>
  <si>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</si>
  <si>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</si>
  <si>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</si>
  <si>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</si>
  <si>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</si>
  <si>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</si>
  <si>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</si>
  <si>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</si>
  <si>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</si>
  <si>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</si>
  <si>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</si>
  <si>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</si>
  <si>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</si>
  <si>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</si>
  <si>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</si>
  <si>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</si>
  <si>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</si>
  <si>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</si>
  <si>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</si>
  <si>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</si>
  <si>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</si>
  <si>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</si>
  <si>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</si>
  <si>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</si>
  <si>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</si>
  <si>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</si>
  <si>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</si>
  <si>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</si>
  <si>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</si>
  <si>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</si>
  <si>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</si>
  <si>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</si>
  <si>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</si>
  <si>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</si>
  <si>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</si>
  <si>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</si>
  <si>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</si>
  <si>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</si>
  <si>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</si>
  <si>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</si>
  <si>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</si>
  <si>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</si>
  <si>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</si>
  <si>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</si>
  <si>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</si>
  <si>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</si>
  <si>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</si>
  <si>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</si>
  <si>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</si>
  <si>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</si>
  <si>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</si>
  <si>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</si>
  <si>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</si>
  <si>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</si>
  <si>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</si>
  <si>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</si>
  <si>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</si>
  <si>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</si>
  <si>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</si>
  <si>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</si>
  <si>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</si>
  <si>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</si>
  <si>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</si>
  <si>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</si>
  <si>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</si>
  <si>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</si>
  <si>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</si>
  <si>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</si>
  <si>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</si>
  <si>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</si>
  <si>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</si>
  <si>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</si>
  <si>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</si>
  <si>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</si>
  <si>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</si>
  <si>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</si>
  <si>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</si>
  <si>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</si>
  <si>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</si>
  <si>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</si>
  <si>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</si>
  <si>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</si>
  <si>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</si>
  <si>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</si>
  <si>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</si>
  <si>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</si>
  <si>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</si>
  <si>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</si>
  <si>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</si>
  <si>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</si>
  <si>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</si>
  <si>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</si>
  <si>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</si>
  <si>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</si>
  <si>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</si>
  <si>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</si>
  <si>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</si>
  <si>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</si>
  <si>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</si>
  <si>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</si>
  <si>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</si>
  <si>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</si>
  <si>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</si>
  <si>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</si>
  <si>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</si>
  <si>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</si>
  <si>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</si>
  <si>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</si>
  <si>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</si>
  <si>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</si>
  <si>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</si>
  <si>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</si>
  <si>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</si>
  <si>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</si>
  <si>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</si>
  <si>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</si>
  <si>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</si>
  <si>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</si>
  <si>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</si>
  <si>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</si>
  <si>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</si>
  <si>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</si>
  <si>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</si>
  <si>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</si>
  <si>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</si>
  <si>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</si>
  <si>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</si>
  <si>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</si>
  <si>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</si>
  <si>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</si>
  <si>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</si>
  <si>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</si>
  <si>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</si>
  <si>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</si>
  <si>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</si>
  <si>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</si>
  <si>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</si>
  <si>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</si>
  <si>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</si>
  <si>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</si>
  <si>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</si>
  <si>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</si>
  <si>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</si>
  <si>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</si>
  <si>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</si>
  <si>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</si>
  <si>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</si>
  <si>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</si>
  <si>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</si>
  <si>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</si>
  <si>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</si>
  <si>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</si>
  <si>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</si>
  <si>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</si>
  <si>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</si>
  <si>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</si>
  <si>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</si>
  <si>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</si>
  <si>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</si>
  <si>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</si>
  <si>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</si>
  <si>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</si>
  <si>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</si>
  <si>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</si>
  <si>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</si>
  <si>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</si>
  <si>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</si>
  <si>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</si>
  <si>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</si>
  <si>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</si>
  <si>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</si>
  <si>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</si>
  <si>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</si>
  <si>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</si>
  <si>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</si>
  <si>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</si>
  <si>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</si>
  <si>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</si>
  <si>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</si>
  <si>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</si>
  <si>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</si>
  <si>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</si>
  <si>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</si>
  <si>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</si>
  <si>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</si>
  <si>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</si>
  <si>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</si>
  <si>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</si>
  <si>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</si>
  <si>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</si>
  <si>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</si>
  <si>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</si>
  <si>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</si>
  <si>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</si>
  <si>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</si>
  <si>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</si>
  <si>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</si>
  <si>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</si>
  <si>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</si>
  <si>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</si>
  <si>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</si>
  <si>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</si>
  <si>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</si>
  <si>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</si>
  <si>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</si>
  <si>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</si>
  <si>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</si>
  <si>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</si>
  <si>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</si>
  <si>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</si>
  <si>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</si>
  <si>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</si>
  <si>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</si>
  <si>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</si>
  <si>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</si>
  <si>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</si>
  <si>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</si>
  <si>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</si>
  <si>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</si>
  <si>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</si>
  <si>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</si>
  <si>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</si>
  <si>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</si>
  <si>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</si>
  <si>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</si>
  <si>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</si>
  <si>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</si>
  <si>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</si>
  <si>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</si>
  <si>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</si>
  <si>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</si>
  <si>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</si>
  <si>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</si>
  <si>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</si>
  <si>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</si>
  <si>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</si>
  <si>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</si>
  <si>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</si>
  <si>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</si>
  <si>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</si>
  <si>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</si>
  <si>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</si>
  <si>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</si>
  <si>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</si>
  <si>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</si>
  <si>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</si>
  <si>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</si>
  <si>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</si>
  <si>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</si>
  <si>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</si>
  <si>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</si>
  <si>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</si>
  <si>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</si>
  <si>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</si>
  <si>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</si>
  <si>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</si>
  <si>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</si>
  <si>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</si>
  <si>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</si>
  <si>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</si>
  <si>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</si>
  <si>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</si>
  <si>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</si>
  <si>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</si>
  <si>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</si>
  <si>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</si>
  <si>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</si>
  <si>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</si>
  <si>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</si>
  <si>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</si>
  <si>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</si>
  <si>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</si>
  <si>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</si>
  <si>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</si>
  <si>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</si>
  <si>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</si>
  <si>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</si>
  <si>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</si>
  <si>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</si>
  <si>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</si>
  <si>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</si>
  <si>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</si>
  <si>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</si>
  <si>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</si>
  <si>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</si>
  <si>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</si>
  <si>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</si>
  <si>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</si>
  <si>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</si>
  <si>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</si>
  <si>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</si>
  <si>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</si>
  <si>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</si>
  <si>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</si>
  <si>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</si>
  <si>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</si>
  <si>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</si>
  <si>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</si>
  <si>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</si>
  <si>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</si>
  <si>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</si>
  <si>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</si>
  <si>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</si>
  <si>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</si>
  <si>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</si>
  <si>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</si>
  <si>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</si>
  <si>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</si>
  <si>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</si>
  <si>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</si>
  <si>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</si>
  <si>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</si>
  <si>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</si>
  <si>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</si>
  <si>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</si>
  <si>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</si>
  <si>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</si>
  <si>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</si>
  <si>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</si>
  <si>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</si>
  <si>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</si>
  <si>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</si>
  <si>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</si>
  <si>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</si>
  <si>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</si>
  <si>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</si>
  <si>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</si>
  <si>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</si>
  <si>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</si>
  <si>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</si>
  <si>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</si>
  <si>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</si>
  <si>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</si>
  <si>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</si>
  <si>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</si>
  <si>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</si>
  <si>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</si>
  <si>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</si>
  <si>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</si>
  <si>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</si>
  <si>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</si>
  <si>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</si>
  <si>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</si>
  <si>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</si>
  <si>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</si>
  <si>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</si>
  <si>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</si>
  <si>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</si>
  <si>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</si>
  <si>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</si>
  <si>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</si>
  <si>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</si>
  <si>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</si>
  <si>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</si>
  <si>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</si>
  <si>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</si>
  <si>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</si>
  <si>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</si>
  <si>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</si>
  <si>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</si>
  <si>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</si>
  <si>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</si>
  <si>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</si>
  <si>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</si>
  <si>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</si>
  <si>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</si>
  <si>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</si>
  <si>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</si>
  <si>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</si>
  <si>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</si>
  <si>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</si>
  <si>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</si>
  <si>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</si>
  <si>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</si>
  <si>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</si>
  <si>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</si>
  <si>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</si>
  <si>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</si>
  <si>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</si>
  <si>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</si>
  <si>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</si>
  <si>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</si>
  <si>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</si>
  <si>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</si>
  <si>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</si>
  <si>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</si>
  <si>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</si>
  <si>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</si>
  <si>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</si>
  <si>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</si>
  <si>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</si>
  <si>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</si>
  <si>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</si>
  <si>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</si>
  <si>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</si>
  <si>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</si>
  <si>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</si>
  <si>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</si>
  <si>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</si>
  <si>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</si>
  <si>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</si>
  <si>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</si>
  <si>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</si>
  <si>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</si>
  <si>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</si>
  <si>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</si>
  <si>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</si>
  <si>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</si>
  <si>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</si>
  <si>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</si>
  <si>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</si>
  <si>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</si>
  <si>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</si>
  <si>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</si>
  <si>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</si>
  <si>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</si>
  <si>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</si>
  <si>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</si>
  <si>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</si>
  <si>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</si>
  <si>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</si>
  <si>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</si>
  <si>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</si>
  <si>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</si>
  <si>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</si>
  <si>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</si>
  <si>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</si>
  <si>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</si>
  <si>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</si>
  <si>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</si>
  <si>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</si>
  <si>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</si>
  <si>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</si>
  <si>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</si>
  <si>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</si>
  <si>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</si>
  <si>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</si>
  <si>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</si>
  <si>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</si>
  <si>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</si>
  <si>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</si>
  <si>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</si>
  <si>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</si>
  <si>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</si>
  <si>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</si>
  <si>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</si>
  <si>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</si>
  <si>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</si>
  <si>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</si>
  <si>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</si>
  <si>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</si>
  <si>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</si>
  <si>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</si>
  <si>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</si>
  <si>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</si>
  <si>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</si>
  <si>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</si>
  <si>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</si>
  <si>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</si>
  <si>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</si>
  <si>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</si>
  <si>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</si>
  <si>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</si>
  <si>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</si>
  <si>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</si>
  <si>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</si>
  <si>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</si>
  <si>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</si>
  <si>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</si>
  <si>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</si>
  <si>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</si>
  <si>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</si>
  <si>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</si>
  <si>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</si>
  <si>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</si>
  <si>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</si>
  <si>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</si>
  <si>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</si>
  <si>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</si>
  <si>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</si>
  <si>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</si>
  <si>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</si>
  <si>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</si>
  <si>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</si>
  <si>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</si>
  <si>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</si>
  <si>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</si>
  <si>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</si>
  <si>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</si>
  <si>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</si>
  <si>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</si>
  <si>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</si>
  <si>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</si>
  <si>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</si>
  <si>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</si>
  <si>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</si>
  <si>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</si>
  <si>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</si>
  <si>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</si>
  <si>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</si>
  <si>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</si>
  <si>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</si>
  <si>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</si>
  <si>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</si>
  <si>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</si>
  <si>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</si>
  <si>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</si>
  <si>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</si>
  <si>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</si>
  <si>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</si>
  <si>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</si>
  <si>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</si>
  <si>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</si>
  <si>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</si>
  <si>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</si>
  <si>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</si>
  <si>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</si>
  <si>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</si>
  <si>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</si>
  <si>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</si>
  <si>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</si>
  <si>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</si>
  <si>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</si>
  <si>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</si>
  <si>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</si>
  <si>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</si>
  <si>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</si>
  <si>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</si>
  <si>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</si>
  <si>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</si>
  <si>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</si>
  <si>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</si>
  <si>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</si>
  <si>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</si>
  <si>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</si>
  <si>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</si>
  <si>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</si>
  <si>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</si>
  <si>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</si>
  <si>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</si>
  <si>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</si>
  <si>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</si>
  <si>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</si>
  <si>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</si>
  <si>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</si>
  <si>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</si>
  <si>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</si>
  <si>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</si>
  <si>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</si>
  <si>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</si>
  <si>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</si>
  <si>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</si>
  <si>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</si>
  <si>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</si>
  <si>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</si>
  <si>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</si>
  <si>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</si>
  <si>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</si>
  <si>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</si>
  <si>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</si>
  <si>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</si>
  <si>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</si>
  <si>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</si>
  <si>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</si>
  <si>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</si>
  <si>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</si>
  <si>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</si>
  <si>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</si>
  <si>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</si>
  <si>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</si>
  <si>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</si>
  <si>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</si>
  <si>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</si>
  <si>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</si>
  <si>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</si>
  <si>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</si>
  <si>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</si>
  <si>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</si>
  <si>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</si>
  <si>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</si>
  <si>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</si>
  <si>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</si>
  <si>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</si>
  <si>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</si>
  <si>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</si>
  <si>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</si>
  <si>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</si>
  <si>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</si>
  <si>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</si>
  <si>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</si>
  <si>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</si>
  <si>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</si>
  <si>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</si>
  <si>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</si>
  <si>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</si>
  <si>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</si>
  <si>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</si>
  <si>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</si>
  <si>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</si>
  <si>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</si>
  <si>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</si>
  <si>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</si>
  <si>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</si>
  <si>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</si>
  <si>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</si>
  <si>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</si>
  <si>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</si>
  <si>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</si>
  <si>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</si>
  <si>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</si>
  <si>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</si>
  <si>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</si>
  <si>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</si>
  <si>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</si>
  <si>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</si>
  <si>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</si>
  <si>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</si>
  <si>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</si>
  <si>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</si>
  <si>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</si>
  <si>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</si>
  <si>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</si>
  <si>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</si>
  <si>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</si>
  <si>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</si>
  <si>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</si>
  <si>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</si>
  <si>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</si>
  <si>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</si>
  <si>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</si>
  <si>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</si>
  <si>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</si>
  <si>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</si>
  <si>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</si>
  <si>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</si>
  <si>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</si>
  <si>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</si>
  <si>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</si>
  <si>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</si>
  <si>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</si>
  <si>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</si>
  <si>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</si>
  <si>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</si>
  <si>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</si>
  <si>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</si>
  <si>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</si>
  <si>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</si>
  <si>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</si>
  <si>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</si>
  <si>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</si>
  <si>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</si>
  <si>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</si>
  <si>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</si>
  <si>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</si>
  <si>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</si>
  <si>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</si>
  <si>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</si>
  <si>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</si>
  <si>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</si>
  <si>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</si>
  <si>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</si>
  <si>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</si>
  <si>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</si>
  <si>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</si>
  <si>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</si>
  <si>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</si>
  <si>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</si>
  <si>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</si>
  <si>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</si>
  <si>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</si>
  <si>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</si>
  <si>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</si>
  <si>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</si>
  <si>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</si>
  <si>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</si>
  <si>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</si>
  <si>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</si>
  <si>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</si>
  <si>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</si>
  <si>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</si>
  <si>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</si>
  <si>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</si>
  <si>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</si>
  <si>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</si>
  <si>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</si>
  <si>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</si>
  <si>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</si>
  <si>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</si>
  <si>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</si>
  <si>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</si>
  <si>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</si>
  <si>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</si>
  <si>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</si>
  <si>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</si>
  <si>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</si>
  <si>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</si>
  <si>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</si>
  <si>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</si>
  <si>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</si>
  <si>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</si>
  <si>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</si>
  <si>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</si>
  <si>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</si>
  <si>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</si>
  <si>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</si>
  <si>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</si>
  <si>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</si>
  <si>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</si>
  <si>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</si>
  <si>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</si>
  <si>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</si>
  <si>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</si>
  <si>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</si>
  <si>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</si>
  <si>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</si>
  <si>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</si>
  <si>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</si>
  <si>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</si>
  <si>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</si>
  <si>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</si>
  <si>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</si>
  <si>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</si>
  <si>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</si>
  <si>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</si>
  <si>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</si>
  <si>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</si>
  <si>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</si>
  <si>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</si>
  <si>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</si>
  <si>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</si>
  <si>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</si>
  <si>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</si>
  <si>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</si>
  <si>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</si>
  <si>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</si>
  <si>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</si>
  <si>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</si>
  <si>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</si>
  <si>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</si>
  <si>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</si>
  <si>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</si>
  <si>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</si>
  <si>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</si>
  <si>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</si>
  <si>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</si>
  <si>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</si>
  <si>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</si>
  <si>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</si>
  <si>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</si>
  <si>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</si>
  <si>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</si>
  <si>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</si>
  <si>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</si>
  <si>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</si>
  <si>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</si>
  <si>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</si>
  <si>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</si>
  <si>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</si>
  <si>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</si>
  <si>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</si>
  <si>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</si>
  <si>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</si>
  <si>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</si>
  <si>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</si>
  <si>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</si>
  <si>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</si>
  <si>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</si>
  <si>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</si>
  <si>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</si>
  <si>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</si>
  <si>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</si>
  <si>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</si>
  <si>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</si>
  <si>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</si>
  <si>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</si>
  <si>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</si>
  <si>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</si>
  <si>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</si>
  <si>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</si>
  <si>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</si>
  <si>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</si>
  <si>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</si>
  <si>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</si>
  <si>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</si>
  <si>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</si>
  <si>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</si>
  <si>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</si>
  <si>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</si>
  <si>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</si>
  <si>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</si>
  <si>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</si>
  <si>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</si>
  <si>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</si>
  <si>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</si>
  <si>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</si>
  <si>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</si>
  <si>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</si>
  <si>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</si>
  <si>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</si>
  <si>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</si>
  <si>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</si>
  <si>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</si>
  <si>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</si>
  <si>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</si>
  <si>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</si>
  <si>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</si>
  <si>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</si>
  <si>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</si>
  <si>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</si>
  <si>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</si>
  <si>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</si>
  <si>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</si>
  <si>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</si>
  <si>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</si>
  <si>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</si>
  <si>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</si>
  <si>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</si>
  <si>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</si>
  <si>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</si>
  <si>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</si>
  <si>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</si>
  <si>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</si>
  <si>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</si>
  <si>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</si>
  <si>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</si>
  <si>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</si>
  <si>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</si>
  <si>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</si>
  <si>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</si>
  <si>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</si>
  <si>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</si>
  <si>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</si>
  <si>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</si>
  <si>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</si>
  <si>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</si>
  <si>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</si>
  <si>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</si>
  <si>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</si>
  <si>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</si>
  <si>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</si>
  <si>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</si>
  <si>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</si>
  <si>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</si>
  <si>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</si>
  <si>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</si>
  <si>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</si>
  <si>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</si>
  <si>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</si>
  <si>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</si>
  <si>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</si>
  <si>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</si>
  <si>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</si>
  <si>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</si>
  <si>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</si>
  <si>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</si>
  <si>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</si>
  <si>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</si>
  <si>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</si>
  <si>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</si>
  <si>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</si>
  <si>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</si>
  <si>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</si>
  <si>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</si>
  <si>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</si>
  <si>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</si>
  <si>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</si>
  <si>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</si>
  <si>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</si>
  <si>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</si>
  <si>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</si>
  <si>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</si>
  <si>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</si>
  <si>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</si>
  <si>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</si>
  <si>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</si>
  <si>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</si>
  <si>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</si>
  <si>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</si>
  <si>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</si>
  <si>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</si>
  <si>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</si>
  <si>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</si>
  <si>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</si>
  <si>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</si>
  <si>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</si>
  <si>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</si>
  <si>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</si>
  <si>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</si>
  <si>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</si>
  <si>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</si>
  <si>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</si>
  <si>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</si>
  <si>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</si>
  <si>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</si>
  <si>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</si>
  <si>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</si>
  <si>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</si>
  <si>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</si>
  <si>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</si>
  <si>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</si>
  <si>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</si>
  <si>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</si>
  <si>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</si>
  <si>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</si>
  <si>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</si>
  <si>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</si>
  <si>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</si>
  <si>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</si>
  <si>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</si>
  <si>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</si>
  <si>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</si>
  <si>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</si>
  <si>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</si>
  <si>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</si>
  <si>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</si>
  <si>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</si>
  <si>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</si>
  <si>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</si>
  <si>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</si>
  <si>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</si>
  <si>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</si>
  <si>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</si>
  <si>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</si>
  <si>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</si>
  <si>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</si>
  <si>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</si>
  <si>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</si>
  <si>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</si>
  <si>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</si>
  <si>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</si>
  <si>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</si>
  <si>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</si>
  <si>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</si>
  <si>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</si>
  <si>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</si>
  <si>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</si>
  <si>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</si>
  <si>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</si>
  <si>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</si>
  <si>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</si>
  <si>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</si>
  <si>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</si>
  <si>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</si>
  <si>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</si>
  <si>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</si>
  <si>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</si>
  <si>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</si>
  <si>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</si>
  <si>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</si>
  <si>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</si>
  <si>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</si>
  <si>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</si>
  <si>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</si>
  <si>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</si>
  <si>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</si>
  <si>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</si>
  <si>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</si>
  <si>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</si>
  <si>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</si>
  <si>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</si>
  <si>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</si>
  <si>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</si>
  <si>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</si>
  <si>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</si>
  <si>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</si>
  <si>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</si>
  <si>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</si>
  <si>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</si>
  <si>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</si>
  <si>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</si>
  <si>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</si>
  <si>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</si>
  <si>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</si>
  <si>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</si>
  <si>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</si>
  <si>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</si>
  <si>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</si>
  <si>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</si>
  <si>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</si>
  <si>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</si>
  <si>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</si>
  <si>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</si>
  <si>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</si>
  <si>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</si>
  <si>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</si>
  <si>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</si>
  <si>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</si>
  <si>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</si>
  <si>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</si>
  <si>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</si>
  <si>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</si>
  <si>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</si>
  <si>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</si>
  <si>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</si>
  <si>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</si>
  <si>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</si>
  <si>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</si>
  <si>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</si>
  <si>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</si>
  <si>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</si>
  <si>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</si>
  <si>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</si>
  <si>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</si>
  <si>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</si>
  <si>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</si>
  <si>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</si>
  <si>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</si>
  <si>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</si>
  <si>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</si>
  <si>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</si>
  <si>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</si>
  <si>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</si>
  <si>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</si>
  <si>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</si>
  <si>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</si>
  <si>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</si>
  <si>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</si>
  <si>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</si>
  <si>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</si>
  <si>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</si>
  <si>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</si>
  <si>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</si>
  <si>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</si>
  <si>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</si>
  <si>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</si>
  <si>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</si>
  <si>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</si>
  <si>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</si>
  <si>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</si>
  <si>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</si>
  <si>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</si>
  <si>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</si>
  <si>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</si>
  <si>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</si>
  <si>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</si>
  <si>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</si>
  <si>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</si>
  <si>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</si>
  <si>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</si>
  <si>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</si>
  <si>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</si>
  <si>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</si>
  <si>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</si>
  <si>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</si>
  <si>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</si>
  <si>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</si>
  <si>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</si>
  <si>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</si>
  <si>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</si>
  <si>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</si>
  <si>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</si>
  <si>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</si>
  <si>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</si>
  <si>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</si>
  <si>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</si>
  <si>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</si>
  <si>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</si>
  <si>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</si>
  <si>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</si>
  <si>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</si>
  <si>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</si>
  <si>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</si>
  <si>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</si>
  <si>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</si>
  <si>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</si>
  <si>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</si>
  <si>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</si>
  <si>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</si>
  <si>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</si>
  <si>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</si>
  <si>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</si>
  <si>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</si>
  <si>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</si>
  <si>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</si>
  <si>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</si>
  <si>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</si>
  <si>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</si>
  <si>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</si>
  <si>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</si>
  <si>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</si>
  <si>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</si>
  <si>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</si>
  <si>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</si>
  <si>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</si>
  <si>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</si>
  <si>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</si>
  <si>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</si>
  <si>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</si>
  <si>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</si>
  <si>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</si>
  <si>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</si>
  <si>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</si>
  <si>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</si>
  <si>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</si>
  <si>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</si>
  <si>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</si>
  <si>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</si>
  <si>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</si>
  <si>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</si>
  <si>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</si>
  <si>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</si>
  <si>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</si>
  <si>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</si>
  <si>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</si>
  <si>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</si>
  <si>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</si>
  <si>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</si>
  <si>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</si>
  <si>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</si>
  <si>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</si>
  <si>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</si>
  <si>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</si>
  <si>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</si>
  <si>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</si>
  <si>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</si>
  <si>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</si>
  <si>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</si>
  <si>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</si>
  <si>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</si>
  <si>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</si>
  <si>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</si>
  <si>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</si>
  <si>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</si>
  <si>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</si>
  <si>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</si>
  <si>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</si>
  <si>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</si>
  <si>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</si>
  <si>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</si>
  <si>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</si>
  <si>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</si>
  <si>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</si>
  <si>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</si>
  <si>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</si>
  <si>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</si>
  <si>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</si>
  <si>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</si>
  <si>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</si>
  <si>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</si>
  <si>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</si>
  <si>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</si>
  <si>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</si>
  <si>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</si>
  <si>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</si>
  <si>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</si>
  <si>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</si>
  <si>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</si>
  <si>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</si>
  <si>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</si>
  <si>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</si>
  <si>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</si>
  <si>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</si>
  <si>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</si>
  <si>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</si>
  <si>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</si>
  <si>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</si>
  <si>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</si>
  <si>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</si>
  <si>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</si>
  <si>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</si>
  <si>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</si>
  <si>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</si>
  <si>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</si>
  <si>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</si>
  <si>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</si>
  <si>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</si>
  <si>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</si>
  <si>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</si>
  <si>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</si>
  <si>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</si>
  <si>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</si>
  <si>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</si>
  <si>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</si>
  <si>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</si>
  <si>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</si>
  <si>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</si>
  <si>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</si>
  <si>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</si>
  <si>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</si>
  <si>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</si>
  <si>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</si>
  <si>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</si>
  <si>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</si>
  <si>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</si>
  <si>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</si>
  <si>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</si>
  <si>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</si>
  <si>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</si>
  <si>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</si>
  <si>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</si>
  <si>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</si>
  <si>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</si>
  <si>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</si>
  <si>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</si>
  <si>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</si>
  <si>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</si>
  <si>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</si>
  <si>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</si>
  <si>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</si>
  <si>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</si>
  <si>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</si>
  <si>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</si>
  <si>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</si>
  <si>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</si>
  <si>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</si>
  <si>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</si>
  <si>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</si>
  <si>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</si>
  <si>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</si>
  <si>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</si>
  <si>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</si>
  <si>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</si>
  <si>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</si>
  <si>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</si>
  <si>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</si>
  <si>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</si>
  <si>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</si>
  <si>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</si>
  <si>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</si>
  <si>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</si>
  <si>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</si>
  <si>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</si>
  <si>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</si>
  <si>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</si>
  <si>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</si>
  <si>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</si>
  <si>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</si>
  <si>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</si>
  <si>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</si>
  <si>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</si>
  <si>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</si>
  <si>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</si>
  <si>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</si>
  <si>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</si>
  <si>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</si>
  <si>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</si>
  <si>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</si>
  <si>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</si>
  <si>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</si>
  <si>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</si>
  <si>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</si>
  <si>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</si>
  <si>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</si>
  <si>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</si>
  <si>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</si>
  <si>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</si>
  <si>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</si>
  <si>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</si>
  <si>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</si>
  <si>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</si>
  <si>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</si>
  <si>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</si>
  <si>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</si>
  <si>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</si>
  <si>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</si>
  <si>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</si>
  <si>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</si>
  <si>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</si>
  <si>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</si>
  <si>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</si>
  <si>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</si>
  <si>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</si>
  <si>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</si>
  <si>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</si>
  <si>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</si>
  <si>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</si>
  <si>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</si>
  <si>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</si>
  <si>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</si>
  <si>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</si>
  <si>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</si>
  <si>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</si>
  <si>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</si>
  <si>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</si>
  <si>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</si>
  <si>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</si>
  <si>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</si>
  <si>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</si>
  <si>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</si>
  <si>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</si>
  <si>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</si>
  <si>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</si>
  <si>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</si>
  <si>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</si>
  <si>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</si>
  <si>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</si>
  <si>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</si>
  <si>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</si>
  <si>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</si>
  <si>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</si>
  <si>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</si>
  <si>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</si>
  <si>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</si>
  <si>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</si>
  <si>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</si>
  <si>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</si>
  <si>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</si>
  <si>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</si>
  <si>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</si>
  <si>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</si>
  <si>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</si>
  <si>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</si>
  <si>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</si>
  <si>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</si>
  <si>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</si>
  <si>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</si>
  <si>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</si>
  <si>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</si>
  <si>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</si>
  <si>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</si>
  <si>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</si>
  <si>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</si>
  <si>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</si>
  <si>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</si>
  <si>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</si>
  <si>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</si>
  <si>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</si>
  <si>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</si>
  <si>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</si>
  <si>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</si>
  <si>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</si>
  <si>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</si>
  <si>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</si>
  <si>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</si>
  <si>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</si>
  <si>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</si>
  <si>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</si>
  <si>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</si>
  <si>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</si>
  <si>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</si>
  <si>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</si>
  <si>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</si>
  <si>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</si>
  <si>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</si>
  <si>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</si>
  <si>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</si>
  <si>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</si>
  <si>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</si>
  <si>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</si>
  <si>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</si>
  <si>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</si>
  <si>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</si>
  <si>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</si>
  <si>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</si>
  <si>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</si>
  <si>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</si>
  <si>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</si>
  <si>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</si>
  <si>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</si>
  <si>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</si>
  <si>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</si>
  <si>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</si>
  <si>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</si>
  <si>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</si>
  <si>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</si>
  <si>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</si>
  <si>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</si>
  <si>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</si>
  <si>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</si>
  <si>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</si>
  <si>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</si>
  <si>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</si>
  <si>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</si>
  <si>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</si>
  <si>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</si>
  <si>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</si>
  <si>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</si>
  <si>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</si>
  <si>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</si>
  <si>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</si>
  <si>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</si>
  <si>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</si>
  <si>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</si>
  <si>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</si>
  <si>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</si>
  <si>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</si>
  <si>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</si>
  <si>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</si>
  <si>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</si>
  <si>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</si>
  <si>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</si>
  <si>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</si>
  <si>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</si>
  <si>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</si>
  <si>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</si>
  <si>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</si>
  <si>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</si>
  <si>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</si>
  <si>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</si>
  <si>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</si>
  <si>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</si>
  <si>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</si>
  <si>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</si>
  <si>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</si>
  <si>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</si>
  <si>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</si>
  <si>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</si>
  <si>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</si>
  <si>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</si>
  <si>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</si>
  <si>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</si>
  <si>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</si>
  <si>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</si>
  <si>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</si>
  <si>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</si>
  <si>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</si>
  <si>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</si>
  <si>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</si>
  <si>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</si>
  <si>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</si>
  <si>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</si>
  <si>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</si>
  <si>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</si>
  <si>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</si>
  <si>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</si>
  <si>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</si>
  <si>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</si>
  <si>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</si>
  <si>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</si>
  <si>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</si>
  <si>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</si>
  <si>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</si>
  <si>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</si>
  <si>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</si>
  <si>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</si>
  <si>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</si>
  <si>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</si>
  <si>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</si>
  <si>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</si>
  <si>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</si>
  <si>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</si>
  <si>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</si>
  <si>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</si>
  <si>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</si>
  <si>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</si>
  <si>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</si>
  <si>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</si>
  <si>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</si>
  <si>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</si>
  <si>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</si>
  <si>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</si>
  <si>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</si>
  <si>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</si>
  <si>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</si>
  <si>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</si>
  <si>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</si>
  <si>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</si>
  <si>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</si>
  <si>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</si>
  <si>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</si>
  <si>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</si>
  <si>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</si>
  <si>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</si>
  <si>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</si>
  <si>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</si>
  <si>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</si>
  <si>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</si>
  <si>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</si>
  <si>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</si>
  <si>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</si>
  <si>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</si>
  <si>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</si>
  <si>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</si>
  <si>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</si>
  <si>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</si>
  <si>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</si>
  <si>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</si>
  <si>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</si>
  <si>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</si>
  <si>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</si>
  <si>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</si>
  <si>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</si>
  <si>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</si>
  <si>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</si>
  <si>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</si>
  <si>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</si>
  <si>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</si>
  <si>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</si>
  <si>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</si>
  <si>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</si>
  <si>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</si>
  <si>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</si>
  <si>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</si>
  <si>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</si>
  <si>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</si>
  <si>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</si>
  <si>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</si>
  <si>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</si>
  <si>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</si>
  <si>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</si>
  <si>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</si>
  <si>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</si>
  <si>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</si>
  <si>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</si>
  <si>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</si>
  <si>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</si>
  <si>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</si>
  <si>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</si>
  <si>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</si>
  <si>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</si>
  <si>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</si>
  <si>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</si>
  <si>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</si>
  <si>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</si>
  <si>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</si>
  <si>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</si>
  <si>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</si>
  <si>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</si>
  <si>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</si>
  <si>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</si>
  <si>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</si>
  <si>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</si>
  <si>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</si>
  <si>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</si>
  <si>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</si>
  <si>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</si>
  <si>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</si>
  <si>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</si>
  <si>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</si>
  <si>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</si>
  <si>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</si>
  <si>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</si>
  <si>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</si>
  <si>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</si>
  <si>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</si>
  <si>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</si>
  <si>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</si>
  <si>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</si>
  <si>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</si>
  <si>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</si>
  <si>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</si>
  <si>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</si>
  <si>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</si>
  <si>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</si>
  <si>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</si>
  <si>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</si>
  <si>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</si>
  <si>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</si>
  <si>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</si>
  <si>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</si>
  <si>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</si>
  <si>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</si>
  <si>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</si>
  <si>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</si>
  <si>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</si>
  <si>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</si>
  <si>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</si>
  <si>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</si>
  <si>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</si>
  <si>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</si>
  <si>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</si>
  <si>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</si>
  <si>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</si>
  <si>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</si>
  <si>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</si>
  <si>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</si>
  <si>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</si>
  <si>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</si>
  <si>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</si>
  <si>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</si>
  <si>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</si>
  <si>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</si>
  <si>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</si>
  <si>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</si>
  <si>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</si>
  <si>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</si>
  <si>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</si>
  <si>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</si>
  <si>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</si>
  <si>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</si>
  <si>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</si>
  <si>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</si>
  <si>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</si>
  <si>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</si>
  <si>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</si>
  <si>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</si>
  <si>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</si>
  <si>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</si>
  <si>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</si>
  <si>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</si>
  <si>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</si>
  <si>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</si>
  <si>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</si>
  <si>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</si>
  <si>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</si>
  <si>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</si>
  <si>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</si>
  <si>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</si>
  <si>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</si>
  <si>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</si>
  <si>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</si>
  <si>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</si>
  <si>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</si>
  <si>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</si>
  <si>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</si>
  <si>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</si>
  <si>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</si>
  <si>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</si>
  <si>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</si>
  <si>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</si>
  <si>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</si>
  <si>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</si>
  <si>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</si>
  <si>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</si>
  <si>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</si>
  <si>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</si>
  <si>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</si>
  <si>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</si>
  <si>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</si>
  <si>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</si>
  <si>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</si>
  <si>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</si>
  <si>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</si>
  <si>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</si>
  <si>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</si>
  <si>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</si>
  <si>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</si>
  <si>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</si>
  <si>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</si>
  <si>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</si>
  <si>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</si>
  <si>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</si>
  <si>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</si>
  <si>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</si>
  <si>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</si>
  <si>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</si>
  <si>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</si>
  <si>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</si>
  <si>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</si>
  <si>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</si>
  <si>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</si>
  <si>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</si>
  <si>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</si>
  <si>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</si>
  <si>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</si>
  <si>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</si>
  <si>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</si>
  <si>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</si>
  <si>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</si>
  <si>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</si>
  <si>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</si>
  <si>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</si>
  <si>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</si>
  <si>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</si>
  <si>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</si>
  <si>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</si>
  <si>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</si>
  <si>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</si>
  <si>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</si>
  <si>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</si>
  <si>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</si>
  <si>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</si>
  <si>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</si>
  <si>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</si>
  <si>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</si>
  <si>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</si>
  <si>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</si>
  <si>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</si>
  <si>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</si>
  <si>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</si>
  <si>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</si>
  <si>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</si>
  <si>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</si>
  <si>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</si>
  <si>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</si>
  <si>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</si>
  <si>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</si>
  <si>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</si>
  <si>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</si>
  <si>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</si>
  <si>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</si>
  <si>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</si>
  <si>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</si>
  <si>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</si>
  <si>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</si>
  <si>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</si>
  <si>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</si>
  <si>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</si>
  <si>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</si>
  <si>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</si>
  <si>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</si>
  <si>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</si>
  <si>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</si>
  <si>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</si>
  <si>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</si>
  <si>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</si>
  <si>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</si>
  <si>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</si>
  <si>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</si>
  <si>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</si>
  <si>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</si>
  <si>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</si>
  <si>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</si>
  <si>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</si>
  <si>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</si>
  <si>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</si>
  <si>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</si>
  <si>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</si>
  <si>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</si>
  <si>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</si>
  <si>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</si>
  <si>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</si>
  <si>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</si>
  <si>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</si>
  <si>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</si>
  <si>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</si>
  <si>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</si>
  <si>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</si>
  <si>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</si>
  <si>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</si>
  <si>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</si>
  <si>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</si>
  <si>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</si>
  <si>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</si>
  <si>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</si>
  <si>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</si>
  <si>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</si>
  <si>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</si>
  <si>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</si>
  <si>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</si>
  <si>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</si>
  <si>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</si>
  <si>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</si>
  <si>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</si>
  <si>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</si>
  <si>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</si>
  <si>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</si>
  <si>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</si>
  <si>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</si>
  <si>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</si>
  <si>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</si>
  <si>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</si>
  <si>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</si>
  <si>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</si>
  <si>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</si>
  <si>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</si>
  <si>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</si>
  <si>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</si>
  <si>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</si>
  <si>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</si>
  <si>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</si>
  <si>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</si>
  <si>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</si>
  <si>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</si>
  <si>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</si>
  <si>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</si>
  <si>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</si>
  <si>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</si>
  <si>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</si>
  <si>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</si>
  <si>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</si>
  <si>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</si>
  <si>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</si>
  <si>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</si>
  <si>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</si>
  <si>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</si>
  <si>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</si>
  <si>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</si>
  <si>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</si>
  <si>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</si>
  <si>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</si>
  <si>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</si>
  <si>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</si>
  <si>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</si>
  <si>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</si>
  <si>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</si>
  <si>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</si>
  <si>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</si>
  <si>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</si>
  <si>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</si>
  <si>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</si>
  <si>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</si>
  <si>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</si>
  <si>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</si>
  <si>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</si>
  <si>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</si>
  <si>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</si>
  <si>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</si>
  <si>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</si>
  <si>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</si>
  <si>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</si>
  <si>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</si>
  <si>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</si>
  <si>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</si>
  <si>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</si>
  <si>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</si>
  <si>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</si>
  <si>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</si>
  <si>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</si>
  <si>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</si>
  <si>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</si>
  <si>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</si>
  <si>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</si>
  <si>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</si>
  <si>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</si>
  <si>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</si>
  <si>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</si>
  <si>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</si>
  <si>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</si>
  <si>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</si>
  <si>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</si>
  <si>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</si>
  <si>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</si>
  <si>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</si>
  <si>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</si>
  <si>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</si>
  <si>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</si>
  <si>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</si>
  <si>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</si>
  <si>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</si>
  <si>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</si>
  <si>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</si>
  <si>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</si>
  <si>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</si>
  <si>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</si>
  <si>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</si>
  <si>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</si>
  <si>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</si>
  <si>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</si>
  <si>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</si>
  <si>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</si>
  <si>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</si>
  <si>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</si>
  <si>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</si>
  <si>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</si>
  <si>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</si>
  <si>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</si>
  <si>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</si>
  <si>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</si>
  <si>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</si>
  <si>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</si>
  <si>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</si>
  <si>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</si>
  <si>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</si>
  <si>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</si>
  <si>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</si>
  <si>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</si>
  <si>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</si>
  <si>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</si>
  <si>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</si>
  <si>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</si>
  <si>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</si>
  <si>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</si>
  <si>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</si>
  <si>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</si>
  <si>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</si>
  <si>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</si>
  <si>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</si>
  <si>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</si>
  <si>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</si>
  <si>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</si>
  <si>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</si>
  <si>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</si>
  <si>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</si>
  <si>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</si>
  <si>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</si>
  <si>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</si>
  <si>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</si>
  <si>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</si>
  <si>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</si>
  <si>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</si>
  <si>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</si>
  <si>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</si>
  <si>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</si>
  <si>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</si>
  <si>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</si>
  <si>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</si>
  <si>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</si>
  <si>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</si>
  <si>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</si>
  <si>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</si>
  <si>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</si>
  <si>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</si>
  <si>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</si>
  <si>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</si>
  <si>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</si>
  <si>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</si>
  <si>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</si>
  <si>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</si>
  <si>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</si>
  <si>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</si>
  <si>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</si>
  <si>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</si>
  <si>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</si>
  <si>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</si>
  <si>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</si>
  <si>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</si>
  <si>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</si>
  <si>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</si>
  <si>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</si>
  <si>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</si>
  <si>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</si>
  <si>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</si>
  <si>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</si>
  <si>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</si>
  <si>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</si>
  <si>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</si>
  <si>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</si>
  <si>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</si>
  <si>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</si>
  <si>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</si>
  <si>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</si>
  <si>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</si>
  <si>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</si>
  <si>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</si>
  <si>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</si>
  <si>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</si>
  <si>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</si>
  <si>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</si>
  <si>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</si>
  <si>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</si>
  <si>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</si>
  <si>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</si>
  <si>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</si>
  <si>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</si>
  <si>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</si>
  <si>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</si>
  <si>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</si>
  <si>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</si>
  <si>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</si>
  <si>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</si>
  <si>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</si>
  <si>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</si>
  <si>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</si>
  <si>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</si>
  <si>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</si>
  <si>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</si>
  <si>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</si>
  <si>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</si>
  <si>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</si>
  <si>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</si>
  <si>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</si>
  <si>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</si>
  <si>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</si>
  <si>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</si>
  <si>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</si>
  <si>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</si>
  <si>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</si>
  <si>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</si>
  <si>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</si>
  <si>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</si>
  <si>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</si>
  <si>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</si>
  <si>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</si>
  <si>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</si>
  <si>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</si>
  <si>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</si>
  <si>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</si>
  <si>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</si>
  <si>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</si>
  <si>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</si>
  <si>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</si>
  <si>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</si>
  <si>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</si>
  <si>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</si>
  <si>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</si>
  <si>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</si>
  <si>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</si>
  <si>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</si>
  <si>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</si>
  <si>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</si>
  <si>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</si>
  <si>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</si>
  <si>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</si>
  <si>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</si>
  <si>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</si>
  <si>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</si>
  <si>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</si>
  <si>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</si>
  <si>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</si>
  <si>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</si>
  <si>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</si>
  <si>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</si>
  <si>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</si>
  <si>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</si>
  <si>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</si>
  <si>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</si>
  <si>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</si>
  <si>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</si>
  <si>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</si>
  <si>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</si>
  <si>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</si>
  <si>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</si>
  <si>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</si>
  <si>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</si>
  <si>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</si>
  <si>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</si>
  <si>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</si>
  <si>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</si>
  <si>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</si>
  <si>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</si>
  <si>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</si>
  <si>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</si>
  <si>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</si>
  <si>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</si>
  <si>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</si>
  <si>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</si>
  <si>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</si>
  <si>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</si>
  <si>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</si>
  <si>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</si>
  <si>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</si>
  <si>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</si>
  <si>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</si>
  <si>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</si>
  <si>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</si>
  <si>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</si>
  <si>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</si>
  <si>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</si>
  <si>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</si>
  <si>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</si>
  <si>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</si>
  <si>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</si>
  <si>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</si>
  <si>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</si>
  <si>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</si>
  <si>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</si>
  <si>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</si>
  <si>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</si>
  <si>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</si>
  <si>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</si>
  <si>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</si>
  <si>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</si>
  <si>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</si>
  <si>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</si>
  <si>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</si>
  <si>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</si>
  <si>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</si>
  <si>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</si>
  <si>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</si>
  <si>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</si>
  <si>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</si>
  <si>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</si>
  <si>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</si>
  <si>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</si>
  <si>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</si>
  <si>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</si>
  <si>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</si>
  <si>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</si>
  <si>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</si>
  <si>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</si>
  <si>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</si>
  <si>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</si>
  <si>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</si>
  <si>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</si>
  <si>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</si>
  <si>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</si>
  <si>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</si>
  <si>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</si>
  <si>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</si>
  <si>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</si>
  <si>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</si>
  <si>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</si>
  <si>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</si>
  <si>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</si>
  <si>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</si>
  <si>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</si>
  <si>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</si>
  <si>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</si>
  <si>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</si>
  <si>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</si>
  <si>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</si>
  <si>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</si>
  <si>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</si>
  <si>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</si>
  <si>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</si>
  <si>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</si>
  <si>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</si>
  <si>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</si>
  <si>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</si>
  <si>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</si>
  <si>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</si>
  <si>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</si>
  <si>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</si>
  <si>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</si>
  <si>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</si>
  <si>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</si>
  <si>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</si>
  <si>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</si>
  <si>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</si>
  <si>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</si>
  <si>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</si>
  <si>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</si>
  <si>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</si>
  <si>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</si>
  <si>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</si>
  <si>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</si>
  <si>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</si>
  <si>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</si>
  <si>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</si>
  <si>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</si>
  <si>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</si>
  <si>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</si>
  <si>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</si>
  <si>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</si>
  <si>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</si>
  <si>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</si>
  <si>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</si>
  <si>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</si>
  <si>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</si>
  <si>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</si>
  <si>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</si>
  <si>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</si>
  <si>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</si>
  <si>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</si>
  <si>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</si>
  <si>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</si>
  <si>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</si>
  <si>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</si>
  <si>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</si>
  <si>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</si>
  <si>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</si>
  <si>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</si>
  <si>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</si>
  <si>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</si>
  <si>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</si>
  <si>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</si>
  <si>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</si>
  <si>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</si>
  <si>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</si>
  <si>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</si>
  <si>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</si>
  <si>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</si>
  <si>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</si>
  <si>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</si>
  <si>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</si>
  <si>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</si>
  <si>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</si>
  <si>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</si>
  <si>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</si>
  <si>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</si>
  <si>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</si>
  <si>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</si>
  <si>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</si>
  <si>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</si>
  <si>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</si>
  <si>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</si>
  <si>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</si>
  <si>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</si>
  <si>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</si>
  <si>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</si>
  <si>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</si>
  <si>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</si>
  <si>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</si>
  <si>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</si>
  <si>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</si>
  <si>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</si>
  <si>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</si>
  <si>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</si>
  <si>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</si>
  <si>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</si>
  <si>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</si>
  <si>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</si>
  <si>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</si>
  <si>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</si>
  <si>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</si>
  <si>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</si>
  <si>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</si>
  <si>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</si>
  <si>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</si>
  <si>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</si>
  <si>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</si>
  <si>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</si>
  <si>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</si>
  <si>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</si>
  <si>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</si>
  <si>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</si>
  <si>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</si>
  <si>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</si>
  <si>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</si>
  <si>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</si>
  <si>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</si>
  <si>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</si>
  <si>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</si>
  <si>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</si>
  <si>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</si>
  <si>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</si>
  <si>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</si>
  <si>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</si>
  <si>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</si>
  <si>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</si>
  <si>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</si>
  <si>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</si>
  <si>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</si>
  <si>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</si>
  <si>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</si>
  <si>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</si>
  <si>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</si>
  <si>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</si>
  <si>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</si>
  <si>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</si>
  <si>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</si>
  <si>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</si>
  <si>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</si>
  <si>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</si>
  <si>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</si>
  <si>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</si>
  <si>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</si>
  <si>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</si>
  <si>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</si>
  <si>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</si>
  <si>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</si>
  <si>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</si>
  <si>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</si>
  <si>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</si>
  <si>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</si>
  <si>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</si>
  <si>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</si>
  <si>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</si>
  <si>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</si>
  <si>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</si>
  <si>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</si>
  <si>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</si>
  <si>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</si>
  <si>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</si>
  <si>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</si>
  <si>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</si>
  <si>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</si>
  <si>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</si>
  <si>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</si>
  <si>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</si>
  <si>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</si>
  <si>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</si>
  <si>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</si>
  <si>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</si>
  <si>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</si>
  <si>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</si>
  <si>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</si>
  <si>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</si>
  <si>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</si>
  <si>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</si>
  <si>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</si>
  <si>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</si>
  <si>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</si>
  <si>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</si>
  <si>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</si>
  <si>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</si>
  <si>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</si>
  <si>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</si>
  <si>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</si>
  <si>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</si>
  <si>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</si>
  <si>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</si>
  <si>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</si>
  <si>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</si>
  <si>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</si>
  <si>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</si>
  <si>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</si>
  <si>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</si>
  <si>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</si>
  <si>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</si>
  <si>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</si>
  <si>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</si>
  <si>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</si>
  <si>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</si>
  <si>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</si>
  <si>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</si>
  <si>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</si>
  <si>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</si>
  <si>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</si>
  <si>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</si>
  <si>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</si>
  <si>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</si>
  <si>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</si>
  <si>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</si>
  <si>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</si>
  <si>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</si>
  <si>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</si>
  <si>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</si>
  <si>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</si>
  <si>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</si>
  <si>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</si>
  <si>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</si>
  <si>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</si>
  <si>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</si>
  <si>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</si>
  <si>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</si>
  <si>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</si>
  <si>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</si>
  <si>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</si>
  <si>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</si>
  <si>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</si>
  <si>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</si>
  <si>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</si>
  <si>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</si>
  <si>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</si>
  <si>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</si>
  <si>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</si>
  <si>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</si>
  <si>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</si>
  <si>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</si>
  <si>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</si>
  <si>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</si>
  <si>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</si>
  <si>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</si>
  <si>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</si>
  <si>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</si>
  <si>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</si>
  <si>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</si>
  <si>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</si>
  <si>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</si>
  <si>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</si>
  <si>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</si>
  <si>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</si>
  <si>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</si>
  <si>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</si>
  <si>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</si>
  <si>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</si>
  <si>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</si>
  <si>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</si>
  <si>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</si>
  <si>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</si>
  <si>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</si>
  <si>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</si>
  <si>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</si>
  <si>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</si>
  <si>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</si>
  <si>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</si>
  <si>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</si>
  <si>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</si>
  <si>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</si>
  <si>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</si>
  <si>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</si>
  <si>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</si>
  <si>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</si>
  <si>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</si>
  <si>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</si>
  <si>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</si>
  <si>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</si>
  <si>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</si>
  <si>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</si>
  <si>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</si>
  <si>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</si>
  <si>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</si>
  <si>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</si>
  <si>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</si>
  <si>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</si>
  <si>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</si>
  <si>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</si>
  <si>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</si>
  <si>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</si>
  <si>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</si>
  <si>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</si>
  <si>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</si>
  <si>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</si>
  <si>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</si>
  <si>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</si>
  <si>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</si>
  <si>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</si>
  <si>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</si>
  <si>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</si>
  <si>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</si>
  <si>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</si>
  <si>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</si>
  <si>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</si>
  <si>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</si>
  <si>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</si>
  <si>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</si>
  <si>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</si>
  <si>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</si>
  <si>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</si>
  <si>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</si>
  <si>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</si>
  <si>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</si>
  <si>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</si>
  <si>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</si>
  <si>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</si>
  <si>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</si>
  <si>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</si>
  <si>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</si>
  <si>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</si>
  <si>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</si>
  <si>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</si>
  <si>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</si>
  <si>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</si>
  <si>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</si>
  <si>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</si>
  <si>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</si>
  <si>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</si>
  <si>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</si>
  <si>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</si>
  <si>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</si>
  <si>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</si>
  <si>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</si>
  <si>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</si>
  <si>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</si>
  <si>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</si>
  <si>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</si>
  <si>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</si>
  <si>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</si>
  <si>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</si>
  <si>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</si>
  <si>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</si>
  <si>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</si>
  <si>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</si>
  <si>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</si>
  <si>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</si>
  <si>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</si>
  <si>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</si>
  <si>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</si>
  <si>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</si>
  <si>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</si>
  <si>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</si>
  <si>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</si>
  <si>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</si>
  <si>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</si>
  <si>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</si>
  <si>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</si>
  <si>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</si>
  <si>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</si>
  <si>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</si>
  <si>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</si>
  <si>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</si>
  <si>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</si>
  <si>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</si>
  <si>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</si>
  <si>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</si>
  <si>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</si>
  <si>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</si>
  <si>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</si>
  <si>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</si>
  <si>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</si>
  <si>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</si>
  <si>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</si>
  <si>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</si>
  <si>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</si>
  <si>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</si>
  <si>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</si>
  <si>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</si>
  <si>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</si>
  <si>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</si>
  <si>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</si>
  <si>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</si>
  <si>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</si>
  <si>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</si>
  <si>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</si>
  <si>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</si>
  <si>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</si>
  <si>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</si>
  <si>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</si>
  <si>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</si>
  <si>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</si>
  <si>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</si>
  <si>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</si>
  <si>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</si>
  <si>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</si>
  <si>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</si>
  <si>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</si>
  <si>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</si>
  <si>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</si>
  <si>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</si>
  <si>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</si>
  <si>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</si>
  <si>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</si>
  <si>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</si>
  <si>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</si>
  <si>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</si>
  <si>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</si>
  <si>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</si>
  <si>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</si>
  <si>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</si>
  <si>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</si>
  <si>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</si>
  <si>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</si>
  <si>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</si>
  <si>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</si>
  <si>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</si>
  <si>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</si>
  <si>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</si>
  <si>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</si>
  <si>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</si>
  <si>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</si>
  <si>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</si>
  <si>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</si>
  <si>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</si>
  <si>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</si>
  <si>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</si>
  <si>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</si>
  <si>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</si>
  <si>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</si>
  <si>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</si>
  <si>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</si>
  <si>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</si>
  <si>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</si>
  <si>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</si>
  <si>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</si>
  <si>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</si>
  <si>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</si>
  <si>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</si>
  <si>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</si>
  <si>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</si>
  <si>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</si>
  <si>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</si>
  <si>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</si>
  <si>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</si>
  <si>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</si>
  <si>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</si>
  <si>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</si>
  <si>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</si>
  <si>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</si>
  <si>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</si>
  <si>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</si>
  <si>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</si>
  <si>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</si>
  <si>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</si>
  <si>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</si>
  <si>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</si>
  <si>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</si>
  <si>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</si>
  <si>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</si>
  <si>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</si>
  <si>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</si>
  <si>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</si>
  <si>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</si>
  <si>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</si>
  <si>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</si>
  <si>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</si>
  <si>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</si>
  <si>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</si>
  <si>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</si>
  <si>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</si>
  <si>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</si>
  <si>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</si>
  <si>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</si>
  <si>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</si>
  <si>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</si>
  <si>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</si>
  <si>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</si>
  <si>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</si>
  <si>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</si>
  <si>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</si>
  <si>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</si>
  <si>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</si>
  <si>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</si>
  <si>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</si>
  <si>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</si>
  <si>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</si>
  <si>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</si>
  <si>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</si>
  <si>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</si>
  <si>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</si>
  <si>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</si>
  <si>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</si>
  <si>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</si>
  <si>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</si>
  <si>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</si>
  <si>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</si>
  <si>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</si>
  <si>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</si>
  <si>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</si>
  <si>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</si>
  <si>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</si>
  <si>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</si>
  <si>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</si>
  <si>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</si>
  <si>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</si>
  <si>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</si>
  <si>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</si>
  <si>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</si>
  <si>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</si>
  <si>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</si>
  <si>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</si>
  <si>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</si>
  <si>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</si>
  <si>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</si>
  <si>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</si>
  <si>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</si>
  <si>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</si>
  <si>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</si>
  <si>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</si>
  <si>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</si>
  <si>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</si>
  <si>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</si>
  <si>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</si>
  <si>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</si>
  <si>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</si>
  <si>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</si>
  <si>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</si>
  <si>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</si>
  <si>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</si>
  <si>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</si>
  <si>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</si>
  <si>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</si>
  <si>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</si>
  <si>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</si>
  <si>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</si>
  <si>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</si>
  <si>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</si>
  <si>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</si>
  <si>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</si>
  <si>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</si>
  <si>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</si>
  <si>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</si>
  <si>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</si>
  <si>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</si>
  <si>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</si>
  <si>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</si>
  <si>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</si>
  <si>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</si>
  <si>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</si>
  <si>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</si>
  <si>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</si>
  <si>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</si>
  <si>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</si>
  <si>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</si>
  <si>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</si>
  <si>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</si>
  <si>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</si>
  <si>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</si>
  <si>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</si>
  <si>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</si>
  <si>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</si>
  <si>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</si>
  <si>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</si>
  <si>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</si>
  <si>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</si>
  <si>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</si>
  <si>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</si>
  <si>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</si>
  <si>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</si>
  <si>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</si>
  <si>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</si>
  <si>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</si>
  <si>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</si>
  <si>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</si>
  <si>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</si>
  <si>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</si>
  <si>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</si>
  <si>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</si>
  <si>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</si>
  <si>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</si>
  <si>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</si>
  <si>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</si>
  <si>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</si>
  <si>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</si>
  <si>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</si>
  <si>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</si>
  <si>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</si>
  <si>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</si>
  <si>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</si>
  <si>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</si>
  <si>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</si>
  <si>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</si>
  <si>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</si>
  <si>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</si>
  <si>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</si>
  <si>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</si>
  <si>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</si>
  <si>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</si>
  <si>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</si>
  <si>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</si>
  <si>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</si>
  <si>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</si>
  <si>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</si>
  <si>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</si>
  <si>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</si>
  <si>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</si>
  <si>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</si>
  <si>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</si>
  <si>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</si>
  <si>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</si>
  <si>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</si>
  <si>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</si>
  <si>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</si>
  <si>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</si>
  <si>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</si>
  <si>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</si>
  <si>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</si>
  <si>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</si>
  <si>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</si>
  <si>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</si>
  <si>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</si>
  <si>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</si>
  <si>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</si>
  <si>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</si>
  <si>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</si>
  <si>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</si>
  <si>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</si>
  <si>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</si>
  <si>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</si>
  <si>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</si>
  <si>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</si>
  <si>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</si>
  <si>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</si>
  <si>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</si>
  <si>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</si>
  <si>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</si>
  <si>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</si>
  <si>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</si>
  <si>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</si>
  <si>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</si>
  <si>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</si>
  <si>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</si>
  <si>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</si>
  <si>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</si>
  <si>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</si>
  <si>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</si>
  <si>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</si>
  <si>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</si>
  <si>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</si>
  <si>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</si>
  <si>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</si>
  <si>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</si>
  <si>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</si>
  <si>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</si>
  <si>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</si>
  <si>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</si>
  <si>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</si>
  <si>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</si>
  <si>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</si>
  <si>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</si>
  <si>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</si>
  <si>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</si>
  <si>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</si>
  <si>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</si>
  <si>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</si>
  <si>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</si>
  <si>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</si>
  <si>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</si>
  <si>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</si>
  <si>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</si>
  <si>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</si>
  <si>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</si>
  <si>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</si>
  <si>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</si>
  <si>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</si>
  <si>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</si>
  <si>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</si>
  <si>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</si>
  <si>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</si>
  <si>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</si>
  <si>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</si>
  <si>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</si>
  <si>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</si>
  <si>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</si>
  <si>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</si>
  <si>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</si>
  <si>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</si>
  <si>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</si>
  <si>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</si>
  <si>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</si>
  <si>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</si>
  <si>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</si>
  <si>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</si>
  <si>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</si>
  <si>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</si>
  <si>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</si>
  <si>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</si>
  <si>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</si>
  <si>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</si>
  <si>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</si>
  <si>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</si>
  <si>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</si>
  <si>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</si>
  <si>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</si>
  <si>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</si>
  <si>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</si>
  <si>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</si>
  <si>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</si>
  <si>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</si>
  <si>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</si>
  <si>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</si>
  <si>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</si>
  <si>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</si>
  <si>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</si>
  <si>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</si>
  <si>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</si>
  <si>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</si>
  <si>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</si>
  <si>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</si>
  <si>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</si>
  <si>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</si>
  <si>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</si>
  <si>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</si>
  <si>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</si>
  <si>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</si>
  <si>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</si>
  <si>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</si>
  <si>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</si>
  <si>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</si>
  <si>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</si>
  <si>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</si>
  <si>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</si>
  <si>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</si>
  <si>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</si>
  <si>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</si>
  <si>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</si>
  <si>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</si>
  <si>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</si>
  <si>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</si>
  <si>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</si>
  <si>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</si>
  <si>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</si>
  <si>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</si>
  <si>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</si>
  <si>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</si>
  <si>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</si>
  <si>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</si>
  <si>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</si>
  <si>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</si>
  <si>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</si>
  <si>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</si>
  <si>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</si>
  <si>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</si>
  <si>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</si>
  <si>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</si>
  <si>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</si>
  <si>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</si>
  <si>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</si>
  <si>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</si>
  <si>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</si>
  <si>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</si>
  <si>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</si>
  <si>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</si>
  <si>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</si>
  <si>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</si>
  <si>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</si>
  <si>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</si>
  <si>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</si>
  <si>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</si>
  <si>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</si>
  <si>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</si>
  <si>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</si>
  <si>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</si>
  <si>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</si>
  <si>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</si>
  <si>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</si>
  <si>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</si>
  <si>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</si>
  <si>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</si>
  <si>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</si>
  <si>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</si>
  <si>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</si>
  <si>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</si>
  <si>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</si>
  <si>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</si>
  <si>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</si>
  <si>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</si>
  <si>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</si>
  <si>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</si>
  <si>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</si>
  <si>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</si>
  <si>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</si>
  <si>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</si>
  <si>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</si>
  <si>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</si>
  <si>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</si>
  <si>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</si>
  <si>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</si>
  <si>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</si>
  <si>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</si>
  <si>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</si>
  <si>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</si>
  <si>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</si>
  <si>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</si>
  <si>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</si>
  <si>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</si>
  <si>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</si>
  <si>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</si>
  <si>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</si>
  <si>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</si>
  <si>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</si>
  <si>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</si>
  <si>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</si>
  <si>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</si>
  <si>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</si>
  <si>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</si>
  <si>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</si>
  <si>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</si>
  <si>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</si>
  <si>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</si>
  <si>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</si>
  <si>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</si>
  <si>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</si>
  <si>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</si>
  <si>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</si>
  <si>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</si>
  <si>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</si>
  <si>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</si>
  <si>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</si>
  <si>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</si>
  <si>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</si>
  <si>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</si>
  <si>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</si>
  <si>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</si>
  <si>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</si>
  <si>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</si>
  <si>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</si>
  <si>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</si>
  <si>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</si>
  <si>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</si>
  <si>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</si>
  <si>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</si>
  <si>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</si>
  <si>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</si>
  <si>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</si>
  <si>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</si>
  <si>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</si>
  <si>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</si>
  <si>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</si>
  <si>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</si>
  <si>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</si>
  <si>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</si>
  <si>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</si>
  <si>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</si>
  <si>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</si>
  <si>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</si>
  <si>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</si>
  <si>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</si>
  <si>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</si>
  <si>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</si>
  <si>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</si>
  <si>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</si>
  <si>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</si>
  <si>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</si>
  <si>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</si>
  <si>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</si>
  <si>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</si>
  <si>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</si>
  <si>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</si>
  <si>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</si>
  <si>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</si>
  <si>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</si>
  <si>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</si>
  <si>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</si>
  <si>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</si>
  <si>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</si>
  <si>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</si>
  <si>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</si>
  <si>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</si>
  <si>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</si>
  <si>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</si>
  <si>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</si>
  <si>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</si>
  <si>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</si>
  <si>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</si>
  <si>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</si>
  <si>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</si>
  <si>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</si>
  <si>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</si>
  <si>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</si>
  <si>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</si>
  <si>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</si>
  <si>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</si>
  <si>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</si>
  <si>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</si>
  <si>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</si>
  <si>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</si>
  <si>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</si>
  <si>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</si>
  <si>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</si>
  <si>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</si>
  <si>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</si>
  <si>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</si>
  <si>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</si>
  <si>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</si>
  <si>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</si>
  <si>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</si>
  <si>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</si>
  <si>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</si>
  <si>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</si>
  <si>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</si>
  <si>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</si>
  <si>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</si>
  <si>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</si>
  <si>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</si>
  <si>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</si>
  <si>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</si>
  <si>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</si>
  <si>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</si>
  <si>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</si>
  <si>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</si>
  <si>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</si>
  <si>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</si>
  <si>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</si>
  <si>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</si>
  <si>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</si>
  <si>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</si>
  <si>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</si>
  <si>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</si>
  <si>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</si>
  <si>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</si>
  <si>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</si>
  <si>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</si>
  <si>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</si>
  <si>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</si>
  <si>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</si>
  <si>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</si>
  <si>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</si>
  <si>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</si>
  <si>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</si>
  <si>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</si>
  <si>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</si>
  <si>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</si>
  <si>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</si>
  <si>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</si>
  <si>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</si>
  <si>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</si>
  <si>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</si>
  <si>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</si>
  <si>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</si>
  <si>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</si>
  <si>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</si>
  <si>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</si>
  <si>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</si>
  <si>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</si>
  <si>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</si>
  <si>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</si>
  <si>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</si>
  <si>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</si>
  <si>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</si>
  <si>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</si>
  <si>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</si>
  <si>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</si>
  <si>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</si>
  <si>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</si>
  <si>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</si>
  <si>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</si>
  <si>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</si>
  <si>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</si>
  <si>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</si>
  <si>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</si>
  <si>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</si>
  <si>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</si>
  <si>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</si>
  <si>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</si>
  <si>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</si>
  <si>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</si>
  <si>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</si>
  <si>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</si>
  <si>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</si>
  <si>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</si>
  <si>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</si>
  <si>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</si>
  <si>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</si>
  <si>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</si>
  <si>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</si>
  <si>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</si>
  <si>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</si>
  <si>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</si>
  <si>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</si>
  <si>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</si>
  <si>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</si>
  <si>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</si>
  <si>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</si>
  <si>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</si>
  <si>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</si>
  <si>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</si>
  <si>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</si>
  <si>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</si>
  <si>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</si>
  <si>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</si>
  <si>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</si>
  <si>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</si>
  <si>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</si>
  <si>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</si>
  <si>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</si>
  <si>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</si>
  <si>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</si>
  <si>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</si>
  <si>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</si>
  <si>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</si>
  <si>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</si>
  <si>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</si>
  <si>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</si>
  <si>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</si>
  <si>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</si>
  <si>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</si>
  <si>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</si>
  <si>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</si>
  <si>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</si>
  <si>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</si>
  <si>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</si>
  <si>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</si>
  <si>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</si>
  <si>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</si>
  <si>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</si>
  <si>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</si>
  <si>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</si>
  <si>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</si>
  <si>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</si>
  <si>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</si>
  <si>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</si>
  <si>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</si>
  <si>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</si>
  <si>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</si>
  <si>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</si>
  <si>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</si>
  <si>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</si>
  <si>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</si>
  <si>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</si>
  <si>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</si>
  <si>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</si>
  <si>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</si>
  <si>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</si>
  <si>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</si>
  <si>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</si>
  <si>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</si>
  <si>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</si>
  <si>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</si>
  <si>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</si>
  <si>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</si>
  <si>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</si>
  <si>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</si>
  <si>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</si>
  <si>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</si>
  <si>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</si>
  <si>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</si>
  <si>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</si>
  <si>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</si>
  <si>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</si>
  <si>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</si>
  <si>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</si>
  <si>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</si>
  <si>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</si>
  <si>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</si>
  <si>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</si>
  <si>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</si>
  <si>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</si>
  <si>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</si>
  <si>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</si>
  <si>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</si>
  <si>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</si>
  <si>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</si>
  <si>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</si>
  <si>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</si>
  <si>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</si>
  <si>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</si>
  <si>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</si>
  <si>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</si>
  <si>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</si>
  <si>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</si>
  <si>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</si>
  <si>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</si>
  <si>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</si>
  <si>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</si>
  <si>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</si>
  <si>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</si>
  <si>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</si>
  <si>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</si>
  <si>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</si>
  <si>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</si>
  <si>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</si>
  <si>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</si>
  <si>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</si>
  <si>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</si>
  <si>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</si>
  <si>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</si>
  <si>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</si>
  <si>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</si>
  <si>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</si>
  <si>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</si>
  <si>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</si>
  <si>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</si>
  <si>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</si>
  <si>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</si>
  <si>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</si>
  <si>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</si>
  <si>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</si>
  <si>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</si>
  <si>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</si>
  <si>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</si>
  <si>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</si>
  <si>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</si>
  <si>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</si>
  <si>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</si>
  <si>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</si>
  <si>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</si>
  <si>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</si>
  <si>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</si>
  <si>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</si>
  <si>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</si>
  <si>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</si>
  <si>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</si>
  <si>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</si>
  <si>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</si>
  <si>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</si>
  <si>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</si>
  <si>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</si>
  <si>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</si>
  <si>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</si>
  <si>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</si>
  <si>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</si>
  <si>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</si>
  <si>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</si>
  <si>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</si>
  <si>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</si>
  <si>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</si>
  <si>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</si>
  <si>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</si>
  <si>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</si>
  <si>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</si>
  <si>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</si>
  <si>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</si>
  <si>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</si>
  <si>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</si>
  <si>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</si>
  <si>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</si>
  <si>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</si>
  <si>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</si>
  <si>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</si>
  <si>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</si>
  <si>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</si>
  <si>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</si>
  <si>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</si>
  <si>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</si>
  <si>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</si>
  <si>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</si>
  <si>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</si>
  <si>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</si>
  <si>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</si>
  <si>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</si>
  <si>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</si>
  <si>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</si>
  <si>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</si>
  <si>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</si>
  <si>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</si>
  <si>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</si>
  <si>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</si>
  <si>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</si>
  <si>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</si>
  <si>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</si>
  <si>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</si>
  <si>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</si>
  <si>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</si>
  <si>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</si>
  <si>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</si>
  <si>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</si>
  <si>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</si>
  <si>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</si>
  <si>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</si>
  <si>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</si>
  <si>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</si>
  <si>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</si>
  <si>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</si>
  <si>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</si>
  <si>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</si>
  <si>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</si>
  <si>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</si>
  <si>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</si>
  <si>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</si>
  <si>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</si>
  <si>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</si>
  <si>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</si>
  <si>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</si>
  <si>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</si>
  <si>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</si>
  <si>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</si>
  <si>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</si>
  <si>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</si>
  <si>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</si>
  <si>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</si>
  <si>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</si>
  <si>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</si>
  <si>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</si>
  <si>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</si>
  <si>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</si>
  <si>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</si>
  <si>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</si>
  <si>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</si>
  <si>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</si>
  <si>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</si>
  <si>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</si>
  <si>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</si>
  <si>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</si>
  <si>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</si>
  <si>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</si>
  <si>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</si>
  <si>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</si>
  <si>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</si>
  <si>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</si>
  <si>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</si>
  <si>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</si>
  <si>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</si>
  <si>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</si>
  <si>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</si>
  <si>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</si>
  <si>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</si>
  <si>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</si>
  <si>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</si>
  <si>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</si>
  <si>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</si>
  <si>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</si>
  <si>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</si>
  <si>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</si>
  <si>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</si>
  <si>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</si>
  <si>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</si>
  <si>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</si>
  <si>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</si>
  <si>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</si>
  <si>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</si>
  <si>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</si>
  <si>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</si>
  <si>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</si>
  <si>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</si>
  <si>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</si>
  <si>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</si>
  <si>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</si>
  <si>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</si>
  <si>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</si>
  <si>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</si>
  <si>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</si>
  <si>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</si>
  <si>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</si>
  <si>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</si>
  <si>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</si>
  <si>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</si>
  <si>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</si>
  <si>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</si>
  <si>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</si>
  <si>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</si>
  <si>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</si>
  <si>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</si>
  <si>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</si>
  <si>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</si>
  <si>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</si>
  <si>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</si>
  <si>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</si>
  <si>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</si>
  <si>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</si>
  <si>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</si>
  <si>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</si>
  <si>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</si>
  <si>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</si>
  <si>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</si>
  <si>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</si>
  <si>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</si>
  <si>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</si>
  <si>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</si>
  <si>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</si>
  <si>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</si>
  <si>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</si>
  <si>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</si>
  <si>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</si>
  <si>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</si>
  <si>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</si>
  <si>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</si>
  <si>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</si>
  <si>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</si>
  <si>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</si>
  <si>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</si>
  <si>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</si>
  <si>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</si>
  <si>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</si>
  <si>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</si>
  <si>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</si>
  <si>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</si>
  <si>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</si>
  <si>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</si>
  <si>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</si>
  <si>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</si>
  <si>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</si>
  <si>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</si>
  <si>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</si>
  <si>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</si>
  <si>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</si>
  <si>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</si>
  <si>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</si>
  <si>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</si>
  <si>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</si>
  <si>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</si>
  <si>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</si>
  <si>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</si>
  <si>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</si>
  <si>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</si>
  <si>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</si>
  <si>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</si>
  <si>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</si>
  <si>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</si>
  <si>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</si>
  <si>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</si>
  <si>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</si>
  <si>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</si>
  <si>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</si>
  <si>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</si>
  <si>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</si>
  <si>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</si>
  <si>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</si>
  <si>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</si>
  <si>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</si>
  <si>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</si>
  <si>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</si>
  <si>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</si>
  <si>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</si>
  <si>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</si>
  <si>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</si>
  <si>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</si>
  <si>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</si>
  <si>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</si>
  <si>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</si>
  <si>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</si>
  <si>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</si>
  <si>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</si>
  <si>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</si>
  <si>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</si>
  <si>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</si>
  <si>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</si>
  <si>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</si>
  <si>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</si>
  <si>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</si>
  <si>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</si>
  <si>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</si>
  <si>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</si>
  <si>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</si>
  <si>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</si>
  <si>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</si>
  <si>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</si>
  <si>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</si>
  <si>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</si>
  <si>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</si>
  <si>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</si>
  <si>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</si>
  <si>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</si>
  <si>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</si>
  <si>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</si>
  <si>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</si>
  <si>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</si>
  <si>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</si>
  <si>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</si>
  <si>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</si>
  <si>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</si>
  <si>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</si>
  <si>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</si>
  <si>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</si>
  <si>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</si>
  <si>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</si>
  <si>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</si>
  <si>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</si>
  <si>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</si>
  <si>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</si>
  <si>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</si>
  <si>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</si>
  <si>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</si>
  <si>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</si>
  <si>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</si>
  <si>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</si>
  <si>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</si>
  <si>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</si>
  <si>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</si>
  <si>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</si>
  <si>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</si>
  <si>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</si>
  <si>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</si>
  <si>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</si>
  <si>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</si>
  <si>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</si>
  <si>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</si>
  <si>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</si>
  <si>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</si>
  <si>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</si>
  <si>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</si>
  <si>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</si>
  <si>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</si>
  <si>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</si>
  <si>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</si>
  <si>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</si>
  <si>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</si>
  <si>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</si>
  <si>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</si>
  <si>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</si>
  <si>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</si>
  <si>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</si>
  <si>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</si>
  <si>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</si>
  <si>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</si>
  <si>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</si>
  <si>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</si>
  <si>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</si>
  <si>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</si>
  <si>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</si>
  <si>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</si>
  <si>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</si>
  <si>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</si>
  <si>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</si>
  <si>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</si>
  <si>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</si>
  <si>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</si>
  <si>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</si>
  <si>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</si>
  <si>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</si>
  <si>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</si>
  <si>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</si>
  <si>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</si>
  <si>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</si>
  <si>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</si>
  <si>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</si>
  <si>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</si>
  <si>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</si>
  <si>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</si>
  <si>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</si>
  <si>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</si>
  <si>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</si>
  <si>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</si>
  <si>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</si>
  <si>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</si>
  <si>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</si>
  <si>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</si>
  <si>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</si>
  <si>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</si>
  <si>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</si>
  <si>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</si>
  <si>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</si>
  <si>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</si>
  <si>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</si>
  <si>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</si>
  <si>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</si>
  <si>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</si>
  <si>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</si>
  <si>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</si>
  <si>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</si>
  <si>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</si>
  <si>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</si>
  <si>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</si>
  <si>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</si>
  <si>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</si>
  <si>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</si>
  <si>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</si>
  <si>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</si>
  <si>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</si>
  <si>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</si>
  <si>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</si>
  <si>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</si>
  <si>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</si>
  <si>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</si>
  <si>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</si>
  <si>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</si>
  <si>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</si>
  <si>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</si>
  <si>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</si>
  <si>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</si>
  <si>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</si>
  <si>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</si>
  <si>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</si>
  <si>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</si>
  <si>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</si>
  <si>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</si>
  <si>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</si>
  <si>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</si>
  <si>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</si>
  <si>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</si>
  <si>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</si>
  <si>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</si>
  <si>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</si>
  <si>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</si>
  <si>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</si>
  <si>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</si>
  <si>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</si>
  <si>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</si>
  <si>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</si>
  <si>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</si>
  <si>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</si>
  <si>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</si>
  <si>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</si>
  <si>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</si>
  <si>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</si>
  <si>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</si>
  <si>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</si>
  <si>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</si>
  <si>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</si>
  <si>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</si>
  <si>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</si>
  <si>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</si>
  <si>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</si>
  <si>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</si>
  <si>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</si>
  <si>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</si>
  <si>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</si>
  <si>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</si>
  <si>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</si>
  <si>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</si>
  <si>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</si>
  <si>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</si>
  <si>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</si>
  <si>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</si>
  <si>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</si>
  <si>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</si>
  <si>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</si>
  <si>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</si>
  <si>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</si>
  <si>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</si>
  <si>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</si>
  <si>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</si>
  <si>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</si>
  <si>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</si>
  <si>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</si>
  <si>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</si>
  <si>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</si>
  <si>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</si>
  <si>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</si>
  <si>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</si>
  <si>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</si>
  <si>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</si>
  <si>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</si>
  <si>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</si>
  <si>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</si>
  <si>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</si>
  <si>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</si>
  <si>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</si>
  <si>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</si>
  <si>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</si>
  <si>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</si>
  <si>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</si>
  <si>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</si>
  <si>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</si>
  <si>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</si>
  <si>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</si>
  <si>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</si>
  <si>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</si>
  <si>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</si>
  <si>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</si>
  <si>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</si>
  <si>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</si>
  <si>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</si>
  <si>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</si>
  <si>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</si>
  <si>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</si>
  <si>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</si>
  <si>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</si>
  <si>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</si>
  <si>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</si>
  <si>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</si>
  <si>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</si>
  <si>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</si>
  <si>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</si>
  <si>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</si>
  <si>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</si>
  <si>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</si>
  <si>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</si>
  <si>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</si>
  <si>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</si>
  <si>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</si>
  <si>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</si>
  <si>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</si>
  <si>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</si>
  <si>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</si>
  <si>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</si>
  <si>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</si>
  <si>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</si>
  <si>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</si>
  <si>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</si>
  <si>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</si>
  <si>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</si>
  <si>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</si>
  <si>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</si>
  <si>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</si>
  <si>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</si>
  <si>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</si>
  <si>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</si>
  <si>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</si>
  <si>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</si>
  <si>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</si>
  <si>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</si>
  <si>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</si>
  <si>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</si>
  <si>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</si>
  <si>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</si>
  <si>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</si>
  <si>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</si>
  <si>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</si>
  <si>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</si>
  <si>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</si>
  <si>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</si>
  <si>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</si>
  <si>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</si>
  <si>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</si>
  <si>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</si>
  <si>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</si>
  <si>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</si>
  <si>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</si>
  <si>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</si>
  <si>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</si>
  <si>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</si>
  <si>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</si>
  <si>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</si>
  <si>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</si>
  <si>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</si>
  <si>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</si>
  <si>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</si>
  <si>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</si>
  <si>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</si>
  <si>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</si>
  <si>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</si>
  <si>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</si>
  <si>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</si>
  <si>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</si>
  <si>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</si>
  <si>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</si>
  <si>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</si>
  <si>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</si>
  <si>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</si>
  <si>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</si>
  <si>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</si>
  <si>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</si>
  <si>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</si>
  <si>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</si>
  <si>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</si>
  <si>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</si>
  <si>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</si>
  <si>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</si>
  <si>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</si>
  <si>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</si>
  <si>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</si>
  <si>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</si>
  <si>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</si>
  <si>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</si>
  <si>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</si>
  <si>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</si>
  <si>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</si>
  <si>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</si>
  <si>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</si>
  <si>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</si>
  <si>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</si>
  <si>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</si>
  <si>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</si>
  <si>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</si>
  <si>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</si>
  <si>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</si>
  <si>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</si>
  <si>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</si>
  <si>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</si>
  <si>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</si>
  <si>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</si>
  <si>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</si>
  <si>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</si>
  <si>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</si>
  <si>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</si>
  <si>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</si>
  <si>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</si>
  <si>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</si>
  <si>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</si>
  <si>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</si>
  <si>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</si>
  <si>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</si>
  <si>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</si>
  <si>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</si>
  <si>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</si>
  <si>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</si>
  <si>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</si>
  <si>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</si>
  <si>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</si>
  <si>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</si>
  <si>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</si>
  <si>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</si>
  <si>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</si>
  <si>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</si>
  <si>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</si>
  <si>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</si>
  <si>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</si>
  <si>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</si>
  <si>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</si>
  <si>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</si>
  <si>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</si>
  <si>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</si>
  <si>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</si>
  <si>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</si>
  <si>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</si>
  <si>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</si>
  <si>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</si>
  <si>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</si>
  <si>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</si>
  <si>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</si>
  <si>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</si>
  <si>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</si>
  <si>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</si>
  <si>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</si>
  <si>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</si>
  <si>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</si>
  <si>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</si>
  <si>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</si>
  <si>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</si>
  <si>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</si>
  <si>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</si>
  <si>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</si>
  <si>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</si>
  <si>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</si>
  <si>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</si>
  <si>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</si>
  <si>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</si>
  <si>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</si>
  <si>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</si>
  <si>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</si>
  <si>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</si>
  <si>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</si>
  <si>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</si>
  <si>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</si>
  <si>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</si>
  <si>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</si>
  <si>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</si>
  <si>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</si>
  <si>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</si>
  <si>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</si>
  <si>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</si>
  <si>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</si>
  <si>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</si>
  <si>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</si>
  <si>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</si>
  <si>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</si>
  <si>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</si>
  <si>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</si>
  <si>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</si>
  <si>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</si>
  <si>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</si>
  <si>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</si>
  <si>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</si>
  <si>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</si>
  <si>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</si>
  <si>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</si>
  <si>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</si>
  <si>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</si>
  <si>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</si>
  <si>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</si>
  <si>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</si>
  <si>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</si>
  <si>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</si>
  <si>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</si>
  <si>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</si>
  <si>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</si>
  <si>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</si>
  <si>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</si>
  <si>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</si>
  <si>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</si>
  <si>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</si>
  <si>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</si>
  <si>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</si>
  <si>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</si>
  <si>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</si>
  <si>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</si>
  <si>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</si>
  <si>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</si>
  <si>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</si>
  <si>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</si>
  <si>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</si>
  <si>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</si>
  <si>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</si>
  <si>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</si>
  <si>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</si>
  <si>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</si>
  <si>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</si>
  <si>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</si>
  <si>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</si>
  <si>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</si>
  <si>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</si>
  <si>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</si>
  <si>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</si>
  <si>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</si>
  <si>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</si>
  <si>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</si>
  <si>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</si>
  <si>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</si>
  <si>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</si>
  <si>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</si>
  <si>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</si>
  <si>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</si>
  <si>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</si>
  <si>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</si>
  <si>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</si>
  <si>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</si>
  <si>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</si>
  <si>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</si>
  <si>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</si>
  <si>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</si>
  <si>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</si>
  <si>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</si>
  <si>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</si>
  <si>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</si>
  <si>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</si>
  <si>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</si>
  <si>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</si>
  <si>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</si>
  <si>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</si>
  <si>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</si>
  <si>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</si>
  <si>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</si>
  <si>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</si>
  <si>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</si>
  <si>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</si>
  <si>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</si>
  <si>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</si>
  <si>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</si>
  <si>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</si>
  <si>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</si>
  <si>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</si>
  <si>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</si>
  <si>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</si>
  <si>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</si>
  <si>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</si>
  <si>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</si>
  <si>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</si>
  <si>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</si>
  <si>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</si>
  <si>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</si>
  <si>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</si>
  <si>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</si>
  <si>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</si>
  <si>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</si>
  <si>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</si>
  <si>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</si>
  <si>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</si>
  <si>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</si>
  <si>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</si>
  <si>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</si>
  <si>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</si>
  <si>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</si>
  <si>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</si>
  <si>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</si>
  <si>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</si>
  <si>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</si>
  <si>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</si>
  <si>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</si>
  <si>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</si>
  <si>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</si>
  <si>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</si>
  <si>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</si>
  <si>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</si>
  <si>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</si>
  <si>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</si>
  <si>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</si>
  <si>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</si>
  <si>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</si>
  <si>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</si>
  <si>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</si>
  <si>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</si>
  <si>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</si>
  <si>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</si>
  <si>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</si>
  <si>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</si>
  <si>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</si>
  <si>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</si>
  <si>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</si>
  <si>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</si>
  <si>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</si>
  <si>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</si>
  <si>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</si>
  <si>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</si>
  <si>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</si>
  <si>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</si>
  <si>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</si>
  <si>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</si>
  <si>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</si>
  <si>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</si>
  <si>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</si>
  <si>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</si>
  <si>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</si>
  <si>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</si>
  <si>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</si>
  <si>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</si>
  <si>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</si>
  <si>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</si>
  <si>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</si>
  <si>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</si>
  <si>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</si>
  <si>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</si>
  <si>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</si>
  <si>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</si>
  <si>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</si>
  <si>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</si>
  <si>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</si>
  <si>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</si>
  <si>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</si>
  <si>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</si>
  <si>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</si>
  <si>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</si>
  <si>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</si>
  <si>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</si>
  <si>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</si>
  <si>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</si>
  <si>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</si>
  <si>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</si>
  <si>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</si>
  <si>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</si>
  <si>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</si>
  <si>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</si>
  <si>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</si>
  <si>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</si>
  <si>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</si>
  <si>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</si>
  <si>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</si>
  <si>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</si>
  <si>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</si>
  <si>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</si>
  <si>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</si>
  <si>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</si>
  <si>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</si>
  <si>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</si>
  <si>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</si>
  <si>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</si>
  <si>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</si>
  <si>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</si>
  <si>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</si>
  <si>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</si>
  <si>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</si>
  <si>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</si>
  <si>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</si>
  <si>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</si>
  <si>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</si>
  <si>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</si>
  <si>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</si>
  <si>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</si>
  <si>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</si>
  <si>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</si>
  <si>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</si>
  <si>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</si>
  <si>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</si>
  <si>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</si>
  <si>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</si>
  <si>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</si>
  <si>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</si>
  <si>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</si>
  <si>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</si>
  <si>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</si>
  <si>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</si>
  <si>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</si>
  <si>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</si>
  <si>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</si>
  <si>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</si>
  <si>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</si>
  <si>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</si>
  <si>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</si>
  <si>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</si>
  <si>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</si>
  <si>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</si>
  <si>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</si>
  <si>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</si>
  <si>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</si>
  <si>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</si>
  <si>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</si>
  <si>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</si>
  <si>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</si>
  <si>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</si>
  <si>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</si>
  <si>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</si>
  <si>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</si>
  <si>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</si>
  <si>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</si>
  <si>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</si>
  <si>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</si>
  <si>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</si>
  <si>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</si>
  <si>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</si>
  <si>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</si>
  <si>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</si>
  <si>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</si>
  <si>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</si>
  <si>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</si>
  <si>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</si>
  <si>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</si>
  <si>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</si>
  <si>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</si>
  <si>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</si>
  <si>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</si>
  <si>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</si>
  <si>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</si>
  <si>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</si>
  <si>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</si>
  <si>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</si>
  <si>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</si>
  <si>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</si>
  <si>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</si>
  <si>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</si>
  <si>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</si>
  <si>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</si>
  <si>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</si>
  <si>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</si>
  <si>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</si>
  <si>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</si>
  <si>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</si>
  <si>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</si>
  <si>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</si>
  <si>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</si>
  <si>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</si>
  <si>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</si>
  <si>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</si>
  <si>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</si>
  <si>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</si>
  <si>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</si>
  <si>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</si>
  <si>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</si>
  <si>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</si>
  <si>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</si>
  <si>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</si>
  <si>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</si>
  <si>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</si>
  <si>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</si>
  <si>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</si>
  <si>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</si>
  <si>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</si>
  <si>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</si>
  <si>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</si>
  <si>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</si>
  <si>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</si>
  <si>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</si>
  <si>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</si>
  <si>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</si>
  <si>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</si>
  <si>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</si>
  <si>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</si>
  <si>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</si>
  <si>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</si>
  <si>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</si>
  <si>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</si>
  <si>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</si>
  <si>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</si>
  <si>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</si>
  <si>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</si>
  <si>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</si>
  <si>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</si>
  <si>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</si>
  <si>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</si>
  <si>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</si>
  <si>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</si>
  <si>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</si>
  <si>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</si>
  <si>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</si>
  <si>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</si>
  <si>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</si>
  <si>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</si>
  <si>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</si>
  <si>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</si>
  <si>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</si>
  <si>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</si>
  <si>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</si>
  <si>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</si>
  <si>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</si>
  <si>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</si>
  <si>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</si>
  <si>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</si>
  <si>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</si>
  <si>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</si>
  <si>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</si>
  <si>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</si>
  <si>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</si>
  <si>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</si>
  <si>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</si>
  <si>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</si>
  <si>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</si>
  <si>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</si>
  <si>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</si>
  <si>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</si>
  <si>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</si>
  <si>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</si>
  <si>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</si>
  <si>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</si>
  <si>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</si>
  <si>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</si>
  <si>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</si>
  <si>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</si>
  <si>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</si>
  <si>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</si>
  <si>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</si>
  <si>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</si>
  <si>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</si>
  <si>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</si>
  <si>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</si>
  <si>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</si>
  <si>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</si>
  <si>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</si>
  <si>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</si>
  <si>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</si>
  <si>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</si>
  <si>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</si>
  <si>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</si>
  <si>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</si>
  <si>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</si>
  <si>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</si>
  <si>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</si>
  <si>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</si>
  <si>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</si>
  <si>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</si>
  <si>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</si>
  <si>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</si>
  <si>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</si>
  <si>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</si>
  <si>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</si>
  <si>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</si>
  <si>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</si>
  <si>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</si>
  <si>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</si>
  <si>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</si>
  <si>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</si>
  <si>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</si>
  <si>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</si>
  <si>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</si>
  <si>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</si>
  <si>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</si>
  <si>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</si>
  <si>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</si>
  <si>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</si>
  <si>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</si>
  <si>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</si>
  <si>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</si>
  <si>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</si>
  <si>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</si>
  <si>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</si>
  <si>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</si>
  <si>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</si>
  <si>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</si>
  <si>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</si>
  <si>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</si>
  <si>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</si>
  <si>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</si>
  <si>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</si>
  <si>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</si>
  <si>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</si>
  <si>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</si>
  <si>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</si>
  <si>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</si>
  <si>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</si>
  <si>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</si>
  <si>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</si>
  <si>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</si>
  <si>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</si>
  <si>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</si>
  <si>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</si>
  <si>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</si>
  <si>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</si>
  <si>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</si>
  <si>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</si>
  <si>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</si>
  <si>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</si>
  <si>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</si>
  <si>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</si>
  <si>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</si>
  <si>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</si>
  <si>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</si>
  <si>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</si>
  <si>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</si>
  <si>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</si>
  <si>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</si>
  <si>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</si>
  <si>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</si>
  <si>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</si>
  <si>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</si>
  <si>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</si>
  <si>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</si>
  <si>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</si>
  <si>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</si>
  <si>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</si>
  <si>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</si>
  <si>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</si>
  <si>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</si>
  <si>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</si>
  <si>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</si>
  <si>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</si>
  <si>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</si>
  <si>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</si>
  <si>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</si>
  <si>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</si>
  <si>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</si>
  <si>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</si>
  <si>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</si>
  <si>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</si>
  <si>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</si>
  <si>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</si>
  <si>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</si>
  <si>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</si>
  <si>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</si>
  <si>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</si>
  <si>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</si>
  <si>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</si>
  <si>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</si>
  <si>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</si>
  <si>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</si>
  <si>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</si>
  <si>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</si>
  <si>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</si>
  <si>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</si>
  <si>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</si>
  <si>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</si>
  <si>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</si>
  <si>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</si>
  <si>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</si>
  <si>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</si>
  <si>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</si>
  <si>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</si>
  <si>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</si>
  <si>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</si>
  <si>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</si>
  <si>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</si>
  <si>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</si>
  <si>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</si>
  <si>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</si>
  <si>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</si>
  <si>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</si>
  <si>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</si>
  <si>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</si>
  <si>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</si>
  <si>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</si>
  <si>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</si>
  <si>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</si>
  <si>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</si>
  <si>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</si>
  <si>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</si>
  <si>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</si>
  <si>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</si>
  <si>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</si>
  <si>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</si>
  <si>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</si>
  <si>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</si>
  <si>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</si>
  <si>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</si>
  <si>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</si>
  <si>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</si>
  <si>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</si>
  <si>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</si>
  <si>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</si>
  <si>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</si>
  <si>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</si>
  <si>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</si>
  <si>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</si>
  <si>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</si>
  <si>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</si>
  <si>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</si>
  <si>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</si>
  <si>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</si>
  <si>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</si>
  <si>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</si>
  <si>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</si>
  <si>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</si>
  <si>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</si>
  <si>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</si>
  <si>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</si>
  <si>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</si>
  <si>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</si>
  <si>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</si>
  <si>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</si>
  <si>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</si>
  <si>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</si>
  <si>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</si>
  <si>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</si>
  <si>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</si>
  <si>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</si>
  <si>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</si>
  <si>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</si>
  <si>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</si>
  <si>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</si>
  <si>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</si>
  <si>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</si>
  <si>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</si>
  <si>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</si>
  <si>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</si>
  <si>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</si>
  <si>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</si>
  <si>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</si>
  <si>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</si>
  <si>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</si>
  <si>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</si>
  <si>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</si>
  <si>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</si>
  <si>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</si>
  <si>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</si>
  <si>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</si>
  <si>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</si>
  <si>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</si>
  <si>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</si>
  <si>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</si>
  <si>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</si>
  <si>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</si>
  <si>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</si>
  <si>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</si>
  <si>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</si>
  <si>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</si>
  <si>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</si>
  <si>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</si>
  <si>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</si>
  <si>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</si>
  <si>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</si>
  <si>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</si>
  <si>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</si>
  <si>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</si>
  <si>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</si>
  <si>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</si>
  <si>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</si>
  <si>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</si>
  <si>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</si>
  <si>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</si>
  <si>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</si>
  <si>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</si>
  <si>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</si>
  <si>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</si>
  <si>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</si>
  <si>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</si>
  <si>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</si>
  <si>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</si>
  <si>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</si>
  <si>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</si>
  <si>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</si>
  <si>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</si>
  <si>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</si>
  <si>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</si>
  <si>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</si>
  <si>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</si>
  <si>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</si>
  <si>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</si>
  <si>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</si>
  <si>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</si>
  <si>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</si>
  <si>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</si>
  <si>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</si>
  <si>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</si>
  <si>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</si>
  <si>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</si>
  <si>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</si>
  <si>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</si>
  <si>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</si>
  <si>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</si>
  <si>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</si>
  <si>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</si>
  <si>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</si>
  <si>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</si>
  <si>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</si>
  <si>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</si>
  <si>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</si>
  <si>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</si>
  <si>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</si>
  <si>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</si>
  <si>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</si>
  <si>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</si>
  <si>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</si>
  <si>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</si>
  <si>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</si>
  <si>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</si>
  <si>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</si>
  <si>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</si>
  <si>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</si>
  <si>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</si>
  <si>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</si>
  <si>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</si>
  <si>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</si>
  <si>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</si>
  <si>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</si>
  <si>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</si>
  <si>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</si>
  <si>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</si>
  <si>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</si>
  <si>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</si>
  <si>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</si>
  <si>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</si>
  <si>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</si>
  <si>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</si>
  <si>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</si>
  <si>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</si>
  <si>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</si>
  <si>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</si>
  <si>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</si>
  <si>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</si>
  <si>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</si>
  <si>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</si>
  <si>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</si>
  <si>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</si>
  <si>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</si>
  <si>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</si>
  <si>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</si>
  <si>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</si>
  <si>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</si>
  <si>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</si>
  <si>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</si>
  <si>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</si>
  <si>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</si>
  <si>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</si>
  <si>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</si>
  <si>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</si>
  <si>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</si>
  <si>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</si>
  <si>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</si>
  <si>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</si>
  <si>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</si>
  <si>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</si>
  <si>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</si>
  <si>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</si>
  <si>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</si>
  <si>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</si>
  <si>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</si>
  <si>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</si>
  <si>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</si>
  <si>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</si>
  <si>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</si>
  <si>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</si>
  <si>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</si>
  <si>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</si>
  <si>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</si>
  <si>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</si>
  <si>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</si>
  <si>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</si>
  <si>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</si>
  <si>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</si>
  <si>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</si>
  <si>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</si>
  <si>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</si>
  <si>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</si>
  <si>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</si>
  <si>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</si>
  <si>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</si>
  <si>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</si>
  <si>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</si>
  <si>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</si>
  <si>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</si>
  <si>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</si>
  <si>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</si>
  <si>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</si>
  <si>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</si>
  <si>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</si>
  <si>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</si>
  <si>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</si>
  <si>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</si>
  <si>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</si>
  <si>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</si>
  <si>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</si>
  <si>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</si>
  <si>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</si>
  <si>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</si>
  <si>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</si>
  <si>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</si>
  <si>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</si>
  <si>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</si>
  <si>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</si>
  <si>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</si>
  <si>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</si>
  <si>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</si>
  <si>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</si>
  <si>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</si>
  <si>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</si>
  <si>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</si>
  <si>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</si>
  <si>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</si>
  <si>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</si>
  <si>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</si>
  <si>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</si>
  <si>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</si>
  <si>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</si>
  <si>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</si>
  <si>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</si>
  <si>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</si>
  <si>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</si>
  <si>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</si>
  <si>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</si>
  <si>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</si>
  <si>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</si>
  <si>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</si>
  <si>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</si>
  <si>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</si>
  <si>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</si>
  <si>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</si>
  <si>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</si>
  <si>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</si>
  <si>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</si>
  <si>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</si>
  <si>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</si>
  <si>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</si>
  <si>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</si>
  <si>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</si>
  <si>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</si>
  <si>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</si>
  <si>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</si>
  <si>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</si>
  <si>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</si>
  <si>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</si>
  <si>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</si>
  <si>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</si>
  <si>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</si>
  <si>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</si>
  <si>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</si>
  <si>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</si>
  <si>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</si>
  <si>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</si>
  <si>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</si>
  <si>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</si>
  <si>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</si>
  <si>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</si>
  <si>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</si>
  <si>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</si>
  <si>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</si>
  <si>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</si>
  <si>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</si>
  <si>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</si>
  <si>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</si>
  <si>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</si>
  <si>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</si>
  <si>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</si>
  <si>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</si>
  <si>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</si>
  <si>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</si>
  <si>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</si>
  <si>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</si>
  <si>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</si>
  <si>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</si>
  <si>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</si>
  <si>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</si>
  <si>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</si>
  <si>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</si>
  <si>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</si>
  <si>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</si>
  <si>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</si>
  <si>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</si>
  <si>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</si>
  <si>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</si>
  <si>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</si>
  <si>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</si>
  <si>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</si>
  <si>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</si>
  <si>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</si>
  <si>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</si>
  <si>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</si>
  <si>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</si>
  <si>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</si>
  <si>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</si>
  <si>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</si>
  <si>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</si>
  <si>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</si>
  <si>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</si>
  <si>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</si>
  <si>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</si>
  <si>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</si>
  <si>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</si>
  <si>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</si>
  <si>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</si>
  <si>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</si>
  <si>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</si>
  <si>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</si>
  <si>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</si>
  <si>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</si>
  <si>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</si>
  <si>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</si>
  <si>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</si>
  <si>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</si>
  <si>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</si>
  <si>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</si>
  <si>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</si>
  <si>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</si>
  <si>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</si>
  <si>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</si>
  <si>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</si>
  <si>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</si>
  <si>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</si>
  <si>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</si>
  <si>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</si>
  <si>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</si>
  <si>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</si>
  <si>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</si>
  <si>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</si>
  <si>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</si>
  <si>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</si>
  <si>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</si>
  <si>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</si>
  <si>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</si>
  <si>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</si>
  <si>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</si>
  <si>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</si>
  <si>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</si>
  <si>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</si>
  <si>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</si>
  <si>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</si>
  <si>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</si>
  <si>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</si>
  <si>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</si>
  <si>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</si>
  <si>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</si>
  <si>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</si>
  <si>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</si>
  <si>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</si>
  <si>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</si>
  <si>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</si>
  <si>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</si>
  <si>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</si>
  <si>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</si>
  <si>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</si>
  <si>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</si>
  <si>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</si>
  <si>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</si>
  <si>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</si>
  <si>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</si>
  <si>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</si>
  <si>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</si>
  <si>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</si>
  <si>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</si>
  <si>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</si>
  <si>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</si>
  <si>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</si>
  <si>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</si>
  <si>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</si>
  <si>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</si>
  <si>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</si>
  <si>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</si>
  <si>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</si>
  <si>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</si>
  <si>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</si>
  <si>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</si>
  <si>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</si>
  <si>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</si>
  <si>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</si>
  <si>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</si>
  <si>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</si>
  <si>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</si>
  <si>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</si>
  <si>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</si>
  <si>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</si>
  <si>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</si>
  <si>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</si>
  <si>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</si>
  <si>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</si>
  <si>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</si>
  <si>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</si>
  <si>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</si>
  <si>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</si>
  <si>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</si>
  <si>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</si>
  <si>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</si>
  <si>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</si>
  <si>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</si>
  <si>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</si>
  <si>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</si>
  <si>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</si>
  <si>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</si>
  <si>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</si>
  <si>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</si>
  <si>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</si>
  <si>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</si>
  <si>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</si>
  <si>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</si>
  <si>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</si>
  <si>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</si>
  <si>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</si>
  <si>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</si>
  <si>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</si>
  <si>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</si>
  <si>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</si>
  <si>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</si>
  <si>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</si>
  <si>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</si>
  <si>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</si>
  <si>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</si>
  <si>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</si>
  <si>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</si>
  <si>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</si>
  <si>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</si>
  <si>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</si>
  <si>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</si>
  <si>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</si>
  <si>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</si>
  <si>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</si>
  <si>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</si>
  <si>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</si>
  <si>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</si>
  <si>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</si>
  <si>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</si>
  <si>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</si>
  <si>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</si>
  <si>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</si>
  <si>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</si>
  <si>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</si>
  <si>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</si>
  <si>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</si>
  <si>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</si>
  <si>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</si>
  <si>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</si>
  <si>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</si>
  <si>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</si>
  <si>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</si>
  <si>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</si>
  <si>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</si>
  <si>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</si>
  <si>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</si>
  <si>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</si>
  <si>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</si>
  <si>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</si>
  <si>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</si>
  <si>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</si>
  <si>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</si>
  <si>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</si>
  <si>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</si>
  <si>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</si>
  <si>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</si>
  <si>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</si>
  <si>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</si>
  <si>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</si>
  <si>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</si>
  <si>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</si>
  <si>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</si>
  <si>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</si>
  <si>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</si>
  <si>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</si>
  <si>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</si>
  <si>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</si>
  <si>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</si>
  <si>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</si>
  <si>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</si>
  <si>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</si>
  <si>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</si>
  <si>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</si>
  <si>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</si>
  <si>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</si>
  <si>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</si>
  <si>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</si>
  <si>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</si>
  <si>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</si>
  <si>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</si>
  <si>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</si>
  <si>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</si>
  <si>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</si>
  <si>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</si>
  <si>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</si>
  <si>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</si>
  <si>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</si>
  <si>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</si>
  <si>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</si>
  <si>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</si>
  <si>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</si>
  <si>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</si>
  <si>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</si>
  <si>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</si>
  <si>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</si>
  <si>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</si>
  <si>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</si>
  <si>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</si>
  <si>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</si>
  <si>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</si>
  <si>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</si>
  <si>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</si>
  <si>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</si>
  <si>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</si>
  <si>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</si>
  <si>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</si>
  <si>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</si>
  <si>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</si>
  <si>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</si>
  <si>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</si>
  <si>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</si>
  <si>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</si>
  <si>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</si>
  <si>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</si>
  <si>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</si>
  <si>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</si>
  <si>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</si>
  <si>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</si>
  <si>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</si>
  <si>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</si>
  <si>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</si>
  <si>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</si>
  <si>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</si>
  <si>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</si>
  <si>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</si>
  <si>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</si>
  <si>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</si>
  <si>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</si>
  <si>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</si>
  <si>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</si>
  <si>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</si>
  <si>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</si>
  <si>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</si>
  <si>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</si>
  <si>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</si>
  <si>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</si>
  <si>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</si>
  <si>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</si>
  <si>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</si>
  <si>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</si>
  <si>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</si>
  <si>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</si>
  <si>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</si>
  <si>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</si>
  <si>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</si>
  <si>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</si>
  <si>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</si>
  <si>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</si>
  <si>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</si>
  <si>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</si>
  <si>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</si>
  <si>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</si>
  <si>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</si>
  <si>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</si>
  <si>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</si>
  <si>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</si>
  <si>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</si>
  <si>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</si>
  <si>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</si>
  <si>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</si>
  <si>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</si>
  <si>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</si>
  <si>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</si>
  <si>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</si>
  <si>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</si>
  <si>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</si>
  <si>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</si>
  <si>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</si>
  <si>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</si>
  <si>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</si>
  <si>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</si>
  <si>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</si>
  <si>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</si>
  <si>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</si>
  <si>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</si>
  <si>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</si>
  <si>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</si>
  <si>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</si>
  <si>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</si>
  <si>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</si>
  <si>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</si>
  <si>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</si>
  <si>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</si>
  <si>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</si>
  <si>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</si>
  <si>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</si>
  <si>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</si>
  <si>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</si>
  <si>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</si>
  <si>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</si>
  <si>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</si>
  <si>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</si>
  <si>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</si>
  <si>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</si>
  <si>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</si>
  <si>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</si>
  <si>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</si>
  <si>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</si>
  <si>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</si>
  <si>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</si>
  <si>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</si>
  <si>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</si>
  <si>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</si>
  <si>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</si>
  <si>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</si>
  <si>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</si>
  <si>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</si>
  <si>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</si>
  <si>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</si>
  <si>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</si>
  <si>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</si>
  <si>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</si>
  <si>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</si>
  <si>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</si>
  <si>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</si>
  <si>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</si>
  <si>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</si>
  <si>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</si>
  <si>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</si>
  <si>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</si>
  <si>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</si>
  <si>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</si>
  <si>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</si>
  <si>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</si>
  <si>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</si>
  <si>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</si>
  <si>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</si>
  <si>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</si>
  <si>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</si>
  <si>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</si>
  <si>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</si>
  <si>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</si>
  <si>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</si>
  <si>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</si>
  <si>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</si>
  <si>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</si>
  <si>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</si>
  <si>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</si>
  <si>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</si>
  <si>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</si>
  <si>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</si>
  <si>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</si>
  <si>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</si>
  <si>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</si>
  <si>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</si>
  <si>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</si>
  <si>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</si>
  <si>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</si>
  <si>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</si>
  <si>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</si>
  <si>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</si>
  <si>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</si>
  <si>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</si>
  <si>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</si>
  <si>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</si>
  <si>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</si>
  <si>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</si>
  <si>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</si>
  <si>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</si>
  <si>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</si>
  <si>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</si>
  <si>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</si>
  <si>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</si>
  <si>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</si>
  <si>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</si>
  <si>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</si>
  <si>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</si>
  <si>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</si>
  <si>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</si>
  <si>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</si>
  <si>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</si>
  <si>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</si>
  <si>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</si>
  <si>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</si>
  <si>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</si>
  <si>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</si>
  <si>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</si>
  <si>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</si>
  <si>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</si>
  <si>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</si>
  <si>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</si>
  <si>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</si>
  <si>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</si>
  <si>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</si>
  <si>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</si>
  <si>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</si>
  <si>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</si>
  <si>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</si>
  <si>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</si>
  <si>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</si>
  <si>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</si>
  <si>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</si>
  <si>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</si>
  <si>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</si>
  <si>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</si>
  <si>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</si>
  <si>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</si>
  <si>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</si>
  <si>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</si>
  <si>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</si>
  <si>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</si>
  <si>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</si>
  <si>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</si>
  <si>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</si>
  <si>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</si>
  <si>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</si>
  <si>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</si>
  <si>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</si>
  <si>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</si>
  <si>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</si>
  <si>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</si>
  <si>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</si>
  <si>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</si>
  <si>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</si>
  <si>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</si>
  <si>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</si>
  <si>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</si>
  <si>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</si>
  <si>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</si>
  <si>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</si>
  <si>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</si>
  <si>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</si>
  <si>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</si>
  <si>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</si>
  <si>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</si>
  <si>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</si>
  <si>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</si>
  <si>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</si>
  <si>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</si>
  <si>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</si>
  <si>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</si>
  <si>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</si>
  <si>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</si>
  <si>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</si>
  <si>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</si>
  <si>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</si>
  <si>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</si>
  <si>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</si>
  <si>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</si>
  <si>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</si>
  <si>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</si>
  <si>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</si>
  <si>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</si>
  <si>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</si>
  <si>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</si>
  <si>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</si>
  <si>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</si>
  <si>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</si>
  <si>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</si>
  <si>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</si>
  <si>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</si>
  <si>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</si>
  <si>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</si>
  <si>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</si>
  <si>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</si>
  <si>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</si>
  <si>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</si>
  <si>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</si>
  <si>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</si>
  <si>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</si>
  <si>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</si>
  <si>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</si>
  <si>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</si>
  <si>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</si>
  <si>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</si>
  <si>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</si>
  <si>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</si>
  <si>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</si>
  <si>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</si>
  <si>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</si>
  <si>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</si>
  <si>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</si>
  <si>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</si>
  <si>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</si>
  <si>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</si>
  <si>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</si>
  <si>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</si>
  <si>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</si>
  <si>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</si>
  <si>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</si>
  <si>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</si>
  <si>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</si>
  <si>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</si>
  <si>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</si>
  <si>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</si>
  <si>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</si>
  <si>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</si>
  <si>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</si>
  <si>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</si>
  <si>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</si>
  <si>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</si>
  <si>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</si>
  <si>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</si>
  <si>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</si>
  <si>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</si>
  <si>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</si>
  <si>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</si>
  <si>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</si>
  <si>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</si>
  <si>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</si>
  <si>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</si>
  <si>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</si>
  <si>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</si>
  <si>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</si>
  <si>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</si>
  <si>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</si>
  <si>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</si>
  <si>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</si>
  <si>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</si>
  <si>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</si>
  <si>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</si>
  <si>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</si>
  <si>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</si>
  <si>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</si>
  <si>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</si>
  <si>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</si>
  <si>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</si>
  <si>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</si>
  <si>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</si>
  <si>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</si>
  <si>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</si>
  <si>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</si>
  <si>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</si>
  <si>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</si>
  <si>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</si>
  <si>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</si>
  <si>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</si>
  <si>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</si>
  <si>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</si>
  <si>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</si>
  <si>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</si>
  <si>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</si>
  <si>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</si>
  <si>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</si>
  <si>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</si>
  <si>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</si>
  <si>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</si>
  <si>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</si>
  <si>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</si>
  <si>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</si>
  <si>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</si>
  <si>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</si>
  <si>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</si>
  <si>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</si>
  <si>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</si>
  <si>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</si>
  <si>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</si>
  <si>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</si>
  <si>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</si>
  <si>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</si>
  <si>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</si>
  <si>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</si>
  <si>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</si>
  <si>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</si>
  <si>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</si>
  <si>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</si>
  <si>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</si>
  <si>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</si>
  <si>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</si>
  <si>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</si>
  <si>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</si>
  <si>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</si>
  <si>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</si>
  <si>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</si>
  <si>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</si>
  <si>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</si>
  <si>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</si>
  <si>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</si>
  <si>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</si>
  <si>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</si>
  <si>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</si>
  <si>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</si>
  <si>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</si>
  <si>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</si>
  <si>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</si>
  <si>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</si>
  <si>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</si>
  <si>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</si>
  <si>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</si>
  <si>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</si>
  <si>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</si>
  <si>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</si>
  <si>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</si>
  <si>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</si>
  <si>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</si>
  <si>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</si>
  <si>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</si>
  <si>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</si>
  <si>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</si>
  <si>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</si>
  <si>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</si>
  <si>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</si>
  <si>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</si>
  <si>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</si>
  <si>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</si>
  <si>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</si>
  <si>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</si>
  <si>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</si>
  <si>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</si>
  <si>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</si>
  <si>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</si>
  <si>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</si>
  <si>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</si>
  <si>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</si>
  <si>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</si>
  <si>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</si>
  <si>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</si>
  <si>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</si>
  <si>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</si>
  <si>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</si>
  <si>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</si>
  <si>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</si>
  <si>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</si>
  <si>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</si>
  <si>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</si>
  <si>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</si>
  <si>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</si>
  <si>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</si>
  <si>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</si>
  <si>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</si>
  <si>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</si>
  <si>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</si>
  <si>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</si>
  <si>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</si>
  <si>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</si>
  <si>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</si>
  <si>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</si>
  <si>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</si>
  <si>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</si>
  <si>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</si>
  <si>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</si>
  <si>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</si>
  <si>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</si>
  <si>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</si>
  <si>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</si>
  <si>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</si>
  <si>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</si>
  <si>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</si>
  <si>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</si>
  <si>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</si>
  <si>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</si>
  <si>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</si>
  <si>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</si>
  <si>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</si>
  <si>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</si>
  <si>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</si>
  <si>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</si>
  <si>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</si>
  <si>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</si>
  <si>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</si>
  <si>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</si>
  <si>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</si>
  <si>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</si>
  <si>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</si>
  <si>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</si>
  <si>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</si>
  <si>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</si>
  <si>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</si>
  <si>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</si>
  <si>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</si>
  <si>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</si>
  <si>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</si>
  <si>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</si>
  <si>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</si>
  <si>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</si>
  <si>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</si>
  <si>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</si>
  <si>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</si>
  <si>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</si>
  <si>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</si>
  <si>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</si>
  <si>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</si>
  <si>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</si>
  <si>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</si>
  <si>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</si>
  <si>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</si>
  <si>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</si>
  <si>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</si>
  <si>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</si>
  <si>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</si>
  <si>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</si>
  <si>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</si>
  <si>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</si>
  <si>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</si>
  <si>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</si>
  <si>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</si>
  <si>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</si>
  <si>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</si>
  <si>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</si>
  <si>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</si>
  <si>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</si>
  <si>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</si>
  <si>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</si>
  <si>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</si>
  <si>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</si>
  <si>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</si>
  <si>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</si>
  <si>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</si>
  <si>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</si>
  <si>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</si>
  <si>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</si>
  <si>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</si>
  <si>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</si>
  <si>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</si>
  <si>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</si>
  <si>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</si>
  <si>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</si>
  <si>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</si>
  <si>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</si>
  <si>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</si>
  <si>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</si>
  <si>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</si>
  <si>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</si>
  <si>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</si>
  <si>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</si>
  <si>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</si>
  <si>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</si>
  <si>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</si>
  <si>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</si>
  <si>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</si>
  <si>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</si>
  <si>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</si>
  <si>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</si>
  <si>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</si>
  <si>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</si>
  <si>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</si>
  <si>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</si>
  <si>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</si>
  <si>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</si>
  <si>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</si>
  <si>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</si>
  <si>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</si>
  <si>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</si>
  <si>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</si>
  <si>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</si>
  <si>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</si>
  <si>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</si>
  <si>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</si>
  <si>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</si>
  <si>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</si>
  <si>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</si>
  <si>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</si>
  <si>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</si>
  <si>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</si>
  <si>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</si>
  <si>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</si>
  <si>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</si>
  <si>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</si>
  <si>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</si>
  <si>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</si>
  <si>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</si>
  <si>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</si>
  <si>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</si>
  <si>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</si>
  <si>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</si>
  <si>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</si>
  <si>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</si>
  <si>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</si>
  <si>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</si>
  <si>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</si>
  <si>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</si>
  <si>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</si>
  <si>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</si>
  <si>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</si>
  <si>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</si>
  <si>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</si>
  <si>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</si>
  <si>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</si>
  <si>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</si>
  <si>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</si>
  <si>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</si>
  <si>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</si>
  <si>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</si>
  <si>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</si>
  <si>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</si>
  <si>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</si>
  <si>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</si>
  <si>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</si>
  <si>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</si>
  <si>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</si>
  <si>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</si>
  <si>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</si>
  <si>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</si>
  <si>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</si>
  <si>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</si>
  <si>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</si>
  <si>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</si>
  <si>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</si>
  <si>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</si>
  <si>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</si>
  <si>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</si>
  <si>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</si>
  <si>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</si>
  <si>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</si>
  <si>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</si>
  <si>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</si>
  <si>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</si>
  <si>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</si>
  <si>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</si>
  <si>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</si>
  <si>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</si>
  <si>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</si>
  <si>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</si>
  <si>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</si>
  <si>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</si>
  <si>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</si>
  <si>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</si>
  <si>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</si>
  <si>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</si>
  <si>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</si>
  <si>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</si>
  <si>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</si>
  <si>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</si>
  <si>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</si>
  <si>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</si>
  <si>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</si>
  <si>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</si>
  <si>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</si>
  <si>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</si>
  <si>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</si>
  <si>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</si>
  <si>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</si>
  <si>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</si>
  <si>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</si>
  <si>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</si>
  <si>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</si>
  <si>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</si>
  <si>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</si>
  <si>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</si>
  <si>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</si>
  <si>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</si>
  <si>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</si>
  <si>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</si>
  <si>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</si>
  <si>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</si>
  <si>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</si>
  <si>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</si>
  <si>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</si>
  <si>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</si>
  <si>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</si>
  <si>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</si>
  <si>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</si>
  <si>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</si>
  <si>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</si>
  <si>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</si>
  <si>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</si>
  <si>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</si>
  <si>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</si>
  <si>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</si>
  <si>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</si>
  <si>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</si>
  <si>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</si>
  <si>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</si>
  <si>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</si>
  <si>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</si>
  <si>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</si>
  <si>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</si>
  <si>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</si>
  <si>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</si>
  <si>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</si>
  <si>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</si>
  <si>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</si>
  <si>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</si>
  <si>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</si>
  <si>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</si>
  <si>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</si>
  <si>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</si>
  <si>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</si>
  <si>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</si>
  <si>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</si>
  <si>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</si>
  <si>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</si>
  <si>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</si>
  <si>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</si>
  <si>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</si>
  <si>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</si>
  <si>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</si>
  <si>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</si>
  <si>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</si>
  <si>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</si>
  <si>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</si>
  <si>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</si>
  <si>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</si>
  <si>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</si>
  <si>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</si>
  <si>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</si>
  <si>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</si>
  <si>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</si>
  <si>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</si>
  <si>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</si>
  <si>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</si>
  <si>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</si>
  <si>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</si>
  <si>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</si>
  <si>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</si>
  <si>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</si>
  <si>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</si>
  <si>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</si>
  <si>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</si>
  <si>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</si>
  <si>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</si>
  <si>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</si>
  <si>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</si>
  <si>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</si>
  <si>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</si>
  <si>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</si>
  <si>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</si>
  <si>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</si>
  <si>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</si>
  <si>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</si>
  <si>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</si>
  <si>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</si>
  <si>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</si>
  <si>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</si>
  <si>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</si>
  <si>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</si>
  <si>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</si>
  <si>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</si>
  <si>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</si>
  <si>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</si>
  <si>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</si>
  <si>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</si>
  <si>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</si>
  <si>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</si>
  <si>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</si>
  <si>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</si>
  <si>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</si>
  <si>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</si>
  <si>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</si>
  <si>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</si>
  <si>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</si>
  <si>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</si>
  <si>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</si>
  <si>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</si>
  <si>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</si>
  <si>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</si>
  <si>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</si>
  <si>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</si>
  <si>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</si>
  <si>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</si>
  <si>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</si>
  <si>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</si>
  <si>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</si>
  <si>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</si>
  <si>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</si>
  <si>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</si>
  <si>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</si>
  <si>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</si>
  <si>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</si>
  <si>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</si>
  <si>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</si>
  <si>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</si>
  <si>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</si>
  <si>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</si>
  <si>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</si>
  <si>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</si>
  <si>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</si>
  <si>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</si>
  <si>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</si>
  <si>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</si>
  <si>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</si>
  <si>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</si>
  <si>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</si>
  <si>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</si>
  <si>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</si>
  <si>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</si>
  <si>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</si>
  <si>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</si>
  <si>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</si>
  <si>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</si>
  <si>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</si>
  <si>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</si>
  <si>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</si>
  <si>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</si>
  <si>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</si>
  <si>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</si>
  <si>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</si>
  <si>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</si>
  <si>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</si>
  <si>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</si>
  <si>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</si>
  <si>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</si>
  <si>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</si>
  <si>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</si>
  <si>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</si>
  <si>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</si>
  <si>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</si>
  <si>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</si>
  <si>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</si>
  <si>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</si>
  <si>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</si>
  <si>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</si>
  <si>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</si>
  <si>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</si>
  <si>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</si>
  <si>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</si>
  <si>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</si>
  <si>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</si>
  <si>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</si>
  <si>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</si>
  <si>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</si>
  <si>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</si>
  <si>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</si>
  <si>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</si>
  <si>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</si>
  <si>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</si>
  <si>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</si>
  <si>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</si>
  <si>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</si>
  <si>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</si>
  <si>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</si>
  <si>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</si>
  <si>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</si>
  <si>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</si>
  <si>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</si>
  <si>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</si>
  <si>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</si>
  <si>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</si>
  <si>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</si>
  <si>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</si>
  <si>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</si>
  <si>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</si>
  <si>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</si>
  <si>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</si>
  <si>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</si>
  <si>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</si>
  <si>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</si>
  <si>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</si>
  <si>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</si>
  <si>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</si>
  <si>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</si>
  <si>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</si>
  <si>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</si>
  <si>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</si>
  <si>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</si>
  <si>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</si>
  <si>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</si>
  <si>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</si>
  <si>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</si>
  <si>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</si>
  <si>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</si>
  <si>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</si>
  <si>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</si>
  <si>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</si>
  <si>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</si>
  <si>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</si>
  <si>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</si>
  <si>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</si>
  <si>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</si>
  <si>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</si>
  <si>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</si>
  <si>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</si>
  <si>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</si>
  <si>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</si>
  <si>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</si>
  <si>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</si>
  <si>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</si>
  <si>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</si>
  <si>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</si>
  <si>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</si>
  <si>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</si>
  <si>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</si>
  <si>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</si>
  <si>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</si>
  <si>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</si>
  <si>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</si>
  <si>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</si>
  <si>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</si>
  <si>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</si>
  <si>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</si>
  <si>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</si>
  <si>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</si>
  <si>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</si>
  <si>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</si>
  <si>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</si>
  <si>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</si>
  <si>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</si>
  <si>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</si>
  <si>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</si>
  <si>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</si>
  <si>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</si>
  <si>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</si>
  <si>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</si>
  <si>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</si>
  <si>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</si>
  <si>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</si>
  <si>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</si>
  <si>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</si>
  <si>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</si>
  <si>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</si>
  <si>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</si>
  <si>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</si>
  <si>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</si>
  <si>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</si>
  <si>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</si>
  <si>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</si>
  <si>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</si>
  <si>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</si>
  <si>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</si>
  <si>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</si>
  <si>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</si>
  <si>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</si>
  <si>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</si>
  <si>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</si>
  <si>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</si>
  <si>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</si>
  <si>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</si>
  <si>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</si>
  <si>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</si>
  <si>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</si>
  <si>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</si>
  <si>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</si>
  <si>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</si>
  <si>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</si>
  <si>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</si>
  <si>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</si>
  <si>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</si>
  <si>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</si>
  <si>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</si>
  <si>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</si>
  <si>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</si>
  <si>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</si>
  <si>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</si>
  <si>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</si>
  <si>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</si>
  <si>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</si>
  <si>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</si>
  <si>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</si>
  <si>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</si>
  <si>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</si>
  <si>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</si>
  <si>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</si>
  <si>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</si>
  <si>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</si>
  <si>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</si>
  <si>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</si>
  <si>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</si>
  <si>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</si>
  <si>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</si>
  <si>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</si>
  <si>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</si>
  <si>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</si>
  <si>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</si>
  <si>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</si>
  <si>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</si>
  <si>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</si>
  <si>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</si>
  <si>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</si>
  <si>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</si>
  <si>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</si>
  <si>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</si>
  <si>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</si>
  <si>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</si>
  <si>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</si>
  <si>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</si>
  <si>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</si>
  <si>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</si>
  <si>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</si>
  <si>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</si>
  <si>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</si>
  <si>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</si>
  <si>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</si>
  <si>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</si>
  <si>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</si>
  <si>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</si>
  <si>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</si>
  <si>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</si>
  <si>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</si>
  <si>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</si>
  <si>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</si>
  <si>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</si>
  <si>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</si>
  <si>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</si>
  <si>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</si>
  <si>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</si>
  <si>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</si>
  <si>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</si>
  <si>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</si>
  <si>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</si>
  <si>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</si>
  <si>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</si>
  <si>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</si>
  <si>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</si>
  <si>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</si>
  <si>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</si>
  <si>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</si>
  <si>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</si>
  <si>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</si>
  <si>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</si>
  <si>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</si>
  <si>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</si>
  <si>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</si>
  <si>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</si>
  <si>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</si>
  <si>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</si>
  <si>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</si>
  <si>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</si>
  <si>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</si>
  <si>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</si>
  <si>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</si>
  <si>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</si>
  <si>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</si>
  <si>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</si>
  <si>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</si>
  <si>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</si>
  <si>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</si>
  <si>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</si>
  <si>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</si>
  <si>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</si>
  <si>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</si>
  <si>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</si>
  <si>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</si>
  <si>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</si>
  <si>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</si>
  <si>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</si>
  <si>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</si>
  <si>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</si>
  <si>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</si>
  <si>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</si>
  <si>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</si>
  <si>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</si>
  <si>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</si>
  <si>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</si>
  <si>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</si>
  <si>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</si>
  <si>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</si>
  <si>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</si>
  <si>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</si>
  <si>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</si>
  <si>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</si>
  <si>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</si>
  <si>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</si>
  <si>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</si>
  <si>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</si>
  <si>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</si>
  <si>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</si>
  <si>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</si>
  <si>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</si>
  <si>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</si>
  <si>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</si>
  <si>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</si>
  <si>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</si>
  <si>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</si>
  <si>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</si>
  <si>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</si>
  <si>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</si>
  <si>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</si>
  <si>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</si>
  <si>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</si>
  <si>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</si>
  <si>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</si>
  <si>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</si>
  <si>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</si>
  <si>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</si>
  <si>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</si>
  <si>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</si>
  <si>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</si>
  <si>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</si>
  <si>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</si>
  <si>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</si>
  <si>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</si>
  <si>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</si>
  <si>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</si>
  <si>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</si>
  <si>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</si>
  <si>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</si>
  <si>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</si>
  <si>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</si>
  <si>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</si>
  <si>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</si>
  <si>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</si>
  <si>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</si>
  <si>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</si>
  <si>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</si>
  <si>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</si>
  <si>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</si>
  <si>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</si>
  <si>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</si>
  <si>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</si>
  <si>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</si>
  <si>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</si>
  <si>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</si>
  <si>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</si>
  <si>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</si>
  <si>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</si>
  <si>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</si>
  <si>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</si>
  <si>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</si>
  <si>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</si>
  <si>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</si>
  <si>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</si>
  <si>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</si>
  <si>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</si>
  <si>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</si>
  <si>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</si>
  <si>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</si>
  <si>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</si>
  <si>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</si>
  <si>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</si>
  <si>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</si>
  <si>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</si>
  <si>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</si>
  <si>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</si>
  <si>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</si>
  <si>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</si>
  <si>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</si>
  <si>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</si>
  <si>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</si>
  <si>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</si>
  <si>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</si>
  <si>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</si>
  <si>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</si>
  <si>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</si>
  <si>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</si>
  <si>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</si>
  <si>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</si>
  <si>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</si>
  <si>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</si>
  <si>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</si>
  <si>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</si>
  <si>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</si>
  <si>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</si>
  <si>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</si>
  <si>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</si>
  <si>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</si>
  <si>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</si>
  <si>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</si>
  <si>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</si>
  <si>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</si>
  <si>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</si>
  <si>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</si>
  <si>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</si>
  <si>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</si>
  <si>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</si>
  <si>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</si>
  <si>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</si>
  <si>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</si>
  <si>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</si>
  <si>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</si>
  <si>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</si>
  <si>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</si>
  <si>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</si>
  <si>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</si>
  <si>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</si>
  <si>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</si>
  <si>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</si>
  <si>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</si>
  <si>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</si>
  <si>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</si>
  <si>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</si>
  <si>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</si>
  <si>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</si>
  <si>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</si>
  <si>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</si>
  <si>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</si>
  <si>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</si>
  <si>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</si>
  <si>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</si>
  <si>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</si>
  <si>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</si>
  <si>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</si>
  <si>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</si>
  <si>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</si>
  <si>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</si>
  <si>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</si>
  <si>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</si>
  <si>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</si>
  <si>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</si>
  <si>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</si>
  <si>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</si>
  <si>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</si>
  <si>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</si>
  <si>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</si>
  <si>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</si>
  <si>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</si>
  <si>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</si>
  <si>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</si>
  <si>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</si>
  <si>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</si>
  <si>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</si>
  <si>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</si>
  <si>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</si>
  <si>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</si>
  <si>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</si>
  <si>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</si>
  <si>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</si>
  <si>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</si>
  <si>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</si>
  <si>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</si>
  <si>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</si>
  <si>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</si>
  <si>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</si>
  <si>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</si>
  <si>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</si>
  <si>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</si>
  <si>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</si>
  <si>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</si>
  <si>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</si>
  <si>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</si>
  <si>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</si>
  <si>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</si>
  <si>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</si>
  <si>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</si>
  <si>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</si>
  <si>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</si>
  <si>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</si>
  <si>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</si>
  <si>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</si>
  <si>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</si>
  <si>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</si>
  <si>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</si>
  <si>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</si>
  <si>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</si>
  <si>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</si>
  <si>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</si>
  <si>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</si>
  <si>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</si>
  <si>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</si>
  <si>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</si>
  <si>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</si>
  <si>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</si>
  <si>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</si>
  <si>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</si>
  <si>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</si>
  <si>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</si>
  <si>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</si>
  <si>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</si>
  <si>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</si>
  <si>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</si>
  <si>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</si>
  <si>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</si>
  <si>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</si>
  <si>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</si>
  <si>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</si>
  <si>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</si>
  <si>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</si>
  <si>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</si>
  <si>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</si>
  <si>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</si>
  <si>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</si>
  <si>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</si>
  <si>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</si>
  <si>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</si>
  <si>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</si>
  <si>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</si>
  <si>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</si>
  <si>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</si>
  <si>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</si>
  <si>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</si>
  <si>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</si>
  <si>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</si>
  <si>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</si>
  <si>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</si>
  <si>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</si>
  <si>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</si>
  <si>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</si>
  <si>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</si>
  <si>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</si>
  <si>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</si>
  <si>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</si>
  <si>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</si>
  <si>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</si>
  <si>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</si>
  <si>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</si>
  <si>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</si>
  <si>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</si>
  <si>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</si>
  <si>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</si>
  <si>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</si>
  <si>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</si>
  <si>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</si>
  <si>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</si>
  <si>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</si>
  <si>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</si>
  <si>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</si>
  <si>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</si>
  <si>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</si>
  <si>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</si>
  <si>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</si>
  <si>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</si>
  <si>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</si>
  <si>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</si>
  <si>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</si>
  <si>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</si>
  <si>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</si>
  <si>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</si>
  <si>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</si>
  <si>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</si>
  <si>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</si>
  <si>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</si>
  <si>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</si>
  <si>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</si>
  <si>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</si>
  <si>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</si>
  <si>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</si>
  <si>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</si>
  <si>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</si>
  <si>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</si>
  <si>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</si>
  <si>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</si>
  <si>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</si>
  <si>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</si>
  <si>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</si>
  <si>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</si>
  <si>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</si>
  <si>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</si>
  <si>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</si>
  <si>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</si>
  <si>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</si>
  <si>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</si>
  <si>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</si>
  <si>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</si>
  <si>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</si>
  <si>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</si>
  <si>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</si>
  <si>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</si>
  <si>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</si>
  <si>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</si>
  <si>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</si>
  <si>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</si>
  <si>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</si>
  <si>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</si>
  <si>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</si>
  <si>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</si>
  <si>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</si>
  <si>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</si>
  <si>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</si>
  <si>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</si>
  <si>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</si>
  <si>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</si>
  <si>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</si>
  <si>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</si>
  <si>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</si>
  <si>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</si>
  <si>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</si>
  <si>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</si>
  <si>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</si>
  <si>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</si>
  <si>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</si>
  <si>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</si>
  <si>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</si>
  <si>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</si>
  <si>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</si>
  <si>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</si>
  <si>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</si>
  <si>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</si>
  <si>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</si>
  <si>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</si>
  <si>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</si>
  <si>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</si>
  <si>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</si>
  <si>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</si>
  <si>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</si>
  <si>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</si>
  <si>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</si>
  <si>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</si>
  <si>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</si>
  <si>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</si>
  <si>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</si>
  <si>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</si>
  <si>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</si>
  <si>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</si>
  <si>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</si>
  <si>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</si>
  <si>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</si>
  <si>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</si>
  <si>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</si>
  <si>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</si>
  <si>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</si>
  <si>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</si>
  <si>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</si>
  <si>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</si>
  <si>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</si>
  <si>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</si>
  <si>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</si>
  <si>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</si>
  <si>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</si>
  <si>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</si>
  <si>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</si>
  <si>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</si>
  <si>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</si>
  <si>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</si>
  <si>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</si>
  <si>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</si>
  <si>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</si>
  <si>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</si>
  <si>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</si>
  <si>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</si>
  <si>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</si>
  <si>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</si>
  <si>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</si>
  <si>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</si>
  <si>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</si>
  <si>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</si>
  <si>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</si>
  <si>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</si>
  <si>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</si>
  <si>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</si>
  <si>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</si>
  <si>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</si>
  <si>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</si>
  <si>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</si>
  <si>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</si>
  <si>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</si>
  <si>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</si>
  <si>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</si>
  <si>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</si>
  <si>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</si>
  <si>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</si>
  <si>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</si>
  <si>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</si>
  <si>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</si>
  <si>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</si>
  <si>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</si>
  <si>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</si>
  <si>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</si>
  <si>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</si>
  <si>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</si>
  <si>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</si>
  <si>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</si>
  <si>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</si>
  <si>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</si>
  <si>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</si>
  <si>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</si>
  <si>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</si>
  <si>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</si>
  <si>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</si>
  <si>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</si>
  <si>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</si>
  <si>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</si>
  <si>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</si>
  <si>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</si>
  <si>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</si>
  <si>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</si>
  <si>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</si>
  <si>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</si>
  <si>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</si>
  <si>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</si>
  <si>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</si>
  <si>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</si>
  <si>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</si>
  <si>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</si>
  <si>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</si>
  <si>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</si>
  <si>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</si>
  <si>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</si>
  <si>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</si>
  <si>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</si>
  <si>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</si>
  <si>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</si>
  <si>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</si>
  <si>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</si>
  <si>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</si>
  <si>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</si>
  <si>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</si>
  <si>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</si>
  <si>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</si>
  <si>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</si>
  <si>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</si>
  <si>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</si>
  <si>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</si>
  <si>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</si>
  <si>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</si>
  <si>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</si>
  <si>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</si>
  <si>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</si>
  <si>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</si>
  <si>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</si>
  <si>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</si>
  <si>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</si>
  <si>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</si>
  <si>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</si>
  <si>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</si>
  <si>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</si>
  <si>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</si>
  <si>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</si>
  <si>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</si>
  <si>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</si>
  <si>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</si>
  <si>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</si>
  <si>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</si>
  <si>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</si>
  <si>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</si>
  <si>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</si>
  <si>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</si>
  <si>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</si>
  <si>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</si>
  <si>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</si>
  <si>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</si>
  <si>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</si>
  <si>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</si>
  <si>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</si>
  <si>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</si>
  <si>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</si>
  <si>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</si>
  <si>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</si>
  <si>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</si>
  <si>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</si>
  <si>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</si>
  <si>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</si>
  <si>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</si>
  <si>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</si>
  <si>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</si>
  <si>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</si>
  <si>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</si>
  <si>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</si>
  <si>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</si>
  <si>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</si>
  <si>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</si>
  <si>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</si>
  <si>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</si>
  <si>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</si>
  <si>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</si>
  <si>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</si>
  <si>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</si>
  <si>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</si>
  <si>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</si>
  <si>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</si>
  <si>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</si>
  <si>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</si>
  <si>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</si>
  <si>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</si>
  <si>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</si>
  <si>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</si>
  <si>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</si>
  <si>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</si>
  <si>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</si>
  <si>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</si>
  <si>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</si>
  <si>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</si>
  <si>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</si>
  <si>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</si>
  <si>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</si>
  <si>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</si>
  <si>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</si>
  <si>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</si>
  <si>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</si>
  <si>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</si>
  <si>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</si>
  <si>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</si>
  <si>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</si>
  <si>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</si>
  <si>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</si>
  <si>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</si>
  <si>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</si>
  <si>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</si>
  <si>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</si>
  <si>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</si>
  <si>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</si>
  <si>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</si>
  <si>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</si>
  <si>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</si>
  <si>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</si>
  <si>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</si>
  <si>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</si>
  <si>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</si>
  <si>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</si>
  <si>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</si>
  <si>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</si>
  <si>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</si>
  <si>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</si>
  <si>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</si>
  <si>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</si>
  <si>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</si>
  <si>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</si>
  <si>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</si>
  <si>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</si>
  <si>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</si>
  <si>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</si>
  <si>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</si>
  <si>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</si>
  <si>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</si>
  <si>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</si>
  <si>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</si>
  <si>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</si>
  <si>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</si>
  <si>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</si>
  <si>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</si>
  <si>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</si>
  <si>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</si>
  <si>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</si>
  <si>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</si>
  <si>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</si>
  <si>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</si>
  <si>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</si>
  <si>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</si>
  <si>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</si>
  <si>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</si>
  <si>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</si>
  <si>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</si>
  <si>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</si>
  <si>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</si>
  <si>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</si>
  <si>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</si>
  <si>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</si>
  <si>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</si>
  <si>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</si>
  <si>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</si>
  <si>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</si>
  <si>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</si>
  <si>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</si>
  <si>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</si>
  <si>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</si>
  <si>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</si>
  <si>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</si>
  <si>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</si>
  <si>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</si>
  <si>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</si>
  <si>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</si>
  <si>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</si>
  <si>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</si>
  <si>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</si>
  <si>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</si>
  <si>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</si>
  <si>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</si>
  <si>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</si>
  <si>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</si>
  <si>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</si>
  <si>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</si>
  <si>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</si>
  <si>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</si>
  <si>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</si>
  <si>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</si>
  <si>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</si>
  <si>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</si>
  <si>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</si>
  <si>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</si>
  <si>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</si>
  <si>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</si>
  <si>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</si>
  <si>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</si>
  <si>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</si>
  <si>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</si>
  <si>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</si>
  <si>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</si>
  <si>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</si>
  <si>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</si>
  <si>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</si>
  <si>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</si>
  <si>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</si>
  <si>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</si>
  <si>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</si>
  <si>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</si>
  <si>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</si>
  <si>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</si>
  <si>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</si>
  <si>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</si>
  <si>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</si>
  <si>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</si>
  <si>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</si>
  <si>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</si>
  <si>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</si>
  <si>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</si>
  <si>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</si>
  <si>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</si>
  <si>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</si>
  <si>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</si>
  <si>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</si>
  <si>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</si>
  <si>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</si>
  <si>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</si>
  <si>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</si>
  <si>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</si>
  <si>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</si>
  <si>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</si>
  <si>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</si>
  <si>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</si>
  <si>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</si>
  <si>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</si>
  <si>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</si>
  <si>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</si>
  <si>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</si>
  <si>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</si>
  <si>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</si>
  <si>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</si>
  <si>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</si>
  <si>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</si>
  <si>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</si>
  <si>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</si>
  <si>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</si>
  <si>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</si>
  <si>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</si>
  <si>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</si>
  <si>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</si>
  <si>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</si>
  <si>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</si>
  <si>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</si>
  <si>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</si>
  <si>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</si>
  <si>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</si>
  <si>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</si>
  <si>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</si>
  <si>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</si>
  <si>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</si>
  <si>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</si>
  <si>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</si>
  <si>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</si>
  <si>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</si>
  <si>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</si>
  <si>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</si>
  <si>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</si>
  <si>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</si>
  <si>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</si>
  <si>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</si>
  <si>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</si>
  <si>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</si>
  <si>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</si>
  <si>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</si>
  <si>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</si>
  <si>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</si>
  <si>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</si>
  <si>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</si>
  <si>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</si>
  <si>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</si>
  <si>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</si>
  <si>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</si>
  <si>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</si>
  <si>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</si>
  <si>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</si>
  <si>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</si>
  <si>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</si>
  <si>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</si>
  <si>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</si>
  <si>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</si>
  <si>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</si>
  <si>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</si>
  <si>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</si>
  <si>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</si>
  <si>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</si>
  <si>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</si>
  <si>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</si>
  <si>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</si>
  <si>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</si>
  <si>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</si>
  <si>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</si>
  <si>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</si>
  <si>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</si>
  <si>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</si>
  <si>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</si>
  <si>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</si>
  <si>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</si>
  <si>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</si>
  <si>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</si>
  <si>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</si>
  <si>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</si>
  <si>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</si>
  <si>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</si>
  <si>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</si>
  <si>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</si>
  <si>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</si>
  <si>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</si>
  <si>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</si>
  <si>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</si>
  <si>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</si>
  <si>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</si>
  <si>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</si>
  <si>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</si>
  <si>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</si>
  <si>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</si>
  <si>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</si>
  <si>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</si>
  <si>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</si>
  <si>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</si>
  <si>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</si>
  <si>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</si>
  <si>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</si>
  <si>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</si>
  <si>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</si>
  <si>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</si>
  <si>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</si>
  <si>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</si>
  <si>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</si>
  <si>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</si>
  <si>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</si>
  <si>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</si>
  <si>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</si>
  <si>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</si>
  <si>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</si>
  <si>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</si>
  <si>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</si>
  <si>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</si>
  <si>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</si>
  <si>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</si>
  <si>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</si>
  <si>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</si>
  <si>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</si>
  <si>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</si>
  <si>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</si>
  <si>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</si>
  <si>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</si>
  <si>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</si>
  <si>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</si>
  <si>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</si>
  <si>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</si>
  <si>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</si>
  <si>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</si>
  <si>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</si>
  <si>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</si>
  <si>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</si>
  <si>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</si>
  <si>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</si>
  <si>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</si>
  <si>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</si>
  <si>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</si>
  <si>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</si>
  <si>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</si>
  <si>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</si>
  <si>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</si>
  <si>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</si>
  <si>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</si>
  <si>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</si>
  <si>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</si>
  <si>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</si>
  <si>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</si>
  <si>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</si>
  <si>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</si>
  <si>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</si>
  <si>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</si>
  <si>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</si>
  <si>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</si>
  <si>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</si>
  <si>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</si>
  <si>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</si>
  <si>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</si>
  <si>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</si>
  <si>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</si>
  <si>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</si>
  <si>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</si>
  <si>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</si>
  <si>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</si>
  <si>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</si>
  <si>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</si>
  <si>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</si>
  <si>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</si>
  <si>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</si>
  <si>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</si>
  <si>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</si>
  <si>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</si>
  <si>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</si>
  <si>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</si>
  <si>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</si>
  <si>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</si>
  <si>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</si>
  <si>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</si>
  <si>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</si>
  <si>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</si>
  <si>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</si>
  <si>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</si>
  <si>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</si>
  <si>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</si>
  <si>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</si>
  <si>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</si>
  <si>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</si>
  <si>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</si>
  <si>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</si>
  <si>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</si>
  <si>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</si>
  <si>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</si>
  <si>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</si>
  <si>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</si>
  <si>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</si>
  <si>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</si>
  <si>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</si>
  <si>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</si>
  <si>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</si>
  <si>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</si>
  <si>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</si>
  <si>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</si>
  <si>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</si>
  <si>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</si>
  <si>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</si>
  <si>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</si>
  <si>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</si>
  <si>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</si>
  <si>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</si>
  <si>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</si>
  <si>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</si>
  <si>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</si>
  <si>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</si>
  <si>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</si>
  <si>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</si>
  <si>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</si>
  <si>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</si>
  <si>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</si>
  <si>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</si>
  <si>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</si>
  <si>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</si>
  <si>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</si>
  <si>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</si>
  <si>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</si>
  <si>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</si>
  <si>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</si>
  <si>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</si>
  <si>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</si>
  <si>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</si>
  <si>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</si>
  <si>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</si>
  <si>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</si>
  <si>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</si>
  <si>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</si>
  <si>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</si>
  <si>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</si>
  <si>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</si>
  <si>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</si>
  <si>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</si>
  <si>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</si>
  <si>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</si>
  <si>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</si>
  <si>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</si>
  <si>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</si>
  <si>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</si>
  <si>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</si>
  <si>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</si>
  <si>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</si>
  <si>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</si>
  <si>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</si>
  <si>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</si>
  <si>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</si>
  <si>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</si>
  <si>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</si>
  <si>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</si>
  <si>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</si>
  <si>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</si>
  <si>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</si>
  <si>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</si>
  <si>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</si>
  <si>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</si>
  <si>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</si>
  <si>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</si>
  <si>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</si>
  <si>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</si>
  <si>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</si>
  <si>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</si>
  <si>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</si>
  <si>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</si>
  <si>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</si>
  <si>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</si>
  <si>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</si>
  <si>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</si>
  <si>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</si>
  <si>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</si>
  <si>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</si>
  <si>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</si>
  <si>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</si>
  <si>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</si>
  <si>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</si>
  <si>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</si>
  <si>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</si>
  <si>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</si>
  <si>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</si>
  <si>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</si>
  <si>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</si>
  <si>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</si>
  <si>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</si>
  <si>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</si>
  <si>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</si>
  <si>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</si>
  <si>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</si>
  <si>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</si>
  <si>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</si>
  <si>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</si>
  <si>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</si>
  <si>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</si>
  <si>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</si>
  <si>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</si>
  <si>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</si>
  <si>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</si>
  <si>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</si>
  <si>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</si>
  <si>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</si>
  <si>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</si>
  <si>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</si>
  <si>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</si>
  <si>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</si>
  <si>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</si>
  <si>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</si>
  <si>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</si>
  <si>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</si>
  <si>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</si>
  <si>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</si>
  <si>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</si>
  <si>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</si>
  <si>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</si>
  <si>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</si>
  <si>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</si>
  <si>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</si>
  <si>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</si>
  <si>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</si>
  <si>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</si>
  <si>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</si>
  <si>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</si>
  <si>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</si>
  <si>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</si>
  <si>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</si>
  <si>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</si>
  <si>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</si>
  <si>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</si>
  <si>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</si>
  <si>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</si>
  <si>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</si>
  <si>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</si>
  <si>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</si>
  <si>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</si>
  <si>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</si>
  <si>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</si>
  <si>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</si>
  <si>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</si>
  <si>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</si>
  <si>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</si>
  <si>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</si>
  <si>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</si>
  <si>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</si>
  <si>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</si>
  <si>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</si>
  <si>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</si>
  <si>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</si>
  <si>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</si>
  <si>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</si>
  <si>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</si>
  <si>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</si>
  <si>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</si>
  <si>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</si>
  <si>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</si>
  <si>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</si>
  <si>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</si>
  <si>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</si>
  <si>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</si>
  <si>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</si>
  <si>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</si>
  <si>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</si>
  <si>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</si>
  <si>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</si>
  <si>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</si>
  <si>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</si>
  <si>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</si>
  <si>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</si>
  <si>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</si>
  <si>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</si>
  <si>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</si>
  <si>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</si>
  <si>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</si>
  <si>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</si>
  <si>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</si>
  <si>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</si>
  <si>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</si>
  <si>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</si>
  <si>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</si>
  <si>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</si>
  <si>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</si>
  <si>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</si>
  <si>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</si>
  <si>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</si>
  <si>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</si>
  <si>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</si>
  <si>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</si>
  <si>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</si>
  <si>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</si>
  <si>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</si>
  <si>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</si>
  <si>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</si>
  <si>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</si>
  <si>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</si>
  <si>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</si>
  <si>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</si>
  <si>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</si>
  <si>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</si>
  <si>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</si>
  <si>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</si>
  <si>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</si>
  <si>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</si>
  <si>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</si>
  <si>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</si>
  <si>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</si>
  <si>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</si>
  <si>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</si>
  <si>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</si>
  <si>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</si>
  <si>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</si>
  <si>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</si>
  <si>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</si>
  <si>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</si>
  <si>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</si>
  <si>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</si>
  <si>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</si>
  <si>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</si>
  <si>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</si>
  <si>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</si>
  <si>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</si>
  <si>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</si>
  <si>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</si>
  <si>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</si>
  <si>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</si>
  <si>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</si>
  <si>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</si>
  <si>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</si>
  <si>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</si>
  <si>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</si>
  <si>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</si>
  <si>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</si>
  <si>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</si>
  <si>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</si>
  <si>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</si>
  <si>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</si>
  <si>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</si>
  <si>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</si>
  <si>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</si>
  <si>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</si>
  <si>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</si>
  <si>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</si>
  <si>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</si>
  <si>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</si>
  <si>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</si>
  <si>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</si>
  <si>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</si>
  <si>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</si>
  <si>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</si>
  <si>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</si>
  <si>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</si>
  <si>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</si>
  <si>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</si>
  <si>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</si>
  <si>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</si>
  <si>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</si>
  <si>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</si>
  <si>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</si>
  <si>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</si>
  <si>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</si>
  <si>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</si>
  <si>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</si>
  <si>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</si>
  <si>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</si>
  <si>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</si>
  <si>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</si>
  <si>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</si>
  <si>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</si>
  <si>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</si>
  <si>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</si>
  <si>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</si>
  <si>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</si>
  <si>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</si>
  <si>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</si>
  <si>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</si>
  <si>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</si>
  <si>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</si>
  <si>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</si>
  <si>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</si>
  <si>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</si>
  <si>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</si>
  <si>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</si>
  <si>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</si>
  <si>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</si>
  <si>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</si>
  <si>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</si>
  <si>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</si>
  <si>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</si>
  <si>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</si>
  <si>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</si>
  <si>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</si>
  <si>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</si>
  <si>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</si>
  <si>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</si>
  <si>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</si>
  <si>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</si>
  <si>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</si>
  <si>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</si>
  <si>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</si>
  <si>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</si>
  <si>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</si>
  <si>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</si>
  <si>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</si>
  <si>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</si>
  <si>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</si>
  <si>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</si>
  <si>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</si>
  <si>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</si>
  <si>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</si>
  <si>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</si>
  <si>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</si>
  <si>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</si>
  <si>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</si>
  <si>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</si>
  <si>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</si>
  <si>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</si>
  <si>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</si>
  <si>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</si>
  <si>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</si>
  <si>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</si>
  <si>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</si>
  <si>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</si>
  <si>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</si>
  <si>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</si>
  <si>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</si>
  <si>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</si>
  <si>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</si>
  <si>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</si>
  <si>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</si>
  <si>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</si>
  <si>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</si>
  <si>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</si>
  <si>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</si>
  <si>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</si>
  <si>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</si>
  <si>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</si>
  <si>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</si>
  <si>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</si>
  <si>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</si>
  <si>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</si>
  <si>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</si>
  <si>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</si>
  <si>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</si>
  <si>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</si>
  <si>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</si>
  <si>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</si>
  <si>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</si>
  <si>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</si>
  <si>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</si>
  <si>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</si>
  <si>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</si>
  <si>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</si>
  <si>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</si>
  <si>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</si>
  <si>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</si>
  <si>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</si>
  <si>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</si>
  <si>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</si>
  <si>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</si>
  <si>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</si>
  <si>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</si>
  <si>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</si>
  <si>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</si>
  <si>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</si>
  <si>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</si>
  <si>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</si>
  <si>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</si>
  <si>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</si>
  <si>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</si>
  <si>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</si>
  <si>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</si>
  <si>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</si>
  <si>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</si>
  <si>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</si>
  <si>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</si>
  <si>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</si>
  <si>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</si>
  <si>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</si>
  <si>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</si>
  <si>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</si>
  <si>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</si>
  <si>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</si>
  <si>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</si>
  <si>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</si>
  <si>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</si>
  <si>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</si>
  <si>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</si>
  <si>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</si>
  <si>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</si>
  <si>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</si>
  <si>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</si>
  <si>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</si>
  <si>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</si>
  <si>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</si>
  <si>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</si>
  <si>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</si>
  <si>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</si>
  <si>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</si>
  <si>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</si>
  <si>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</si>
  <si>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</si>
  <si>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</si>
  <si>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</si>
  <si>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</si>
  <si>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</si>
  <si>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</si>
  <si>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</si>
  <si>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</si>
  <si>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</si>
  <si>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</si>
  <si>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</si>
  <si>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</si>
  <si>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</si>
  <si>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</si>
  <si>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</si>
  <si>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</si>
  <si>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</si>
  <si>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</si>
  <si>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</si>
  <si>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</si>
  <si>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</si>
  <si>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</si>
  <si>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</si>
  <si>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</si>
  <si>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</si>
  <si>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</si>
  <si>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</si>
  <si>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</si>
  <si>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</si>
  <si>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</si>
  <si>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</si>
  <si>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</si>
  <si>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</si>
  <si>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</si>
  <si>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</si>
  <si>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</si>
  <si>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</si>
  <si>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</si>
  <si>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</si>
  <si>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</si>
  <si>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</si>
  <si>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</si>
  <si>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</si>
  <si>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</si>
  <si>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</si>
  <si>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</si>
  <si>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</si>
  <si>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</si>
  <si>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</si>
  <si>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</si>
  <si>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</si>
  <si>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</si>
  <si>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</si>
  <si>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</si>
  <si>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</si>
  <si>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</si>
  <si>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</si>
  <si>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</si>
  <si>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</si>
  <si>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</si>
  <si>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</si>
  <si>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</si>
  <si>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</si>
  <si>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</si>
  <si>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</si>
  <si>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</si>
  <si>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</si>
  <si>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</si>
  <si>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</si>
  <si>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</si>
  <si>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</si>
  <si>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</si>
  <si>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</si>
  <si>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</si>
  <si>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</si>
  <si>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</si>
  <si>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</si>
  <si>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</si>
  <si>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</si>
  <si>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</si>
  <si>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</si>
  <si>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</si>
  <si>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</si>
  <si>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</si>
  <si>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</si>
  <si>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</si>
  <si>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</si>
  <si>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</si>
  <si>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</si>
  <si>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</si>
  <si>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</si>
  <si>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</si>
  <si>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</si>
  <si>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</si>
  <si>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</si>
  <si>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</si>
  <si>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</si>
  <si>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</si>
  <si>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</si>
  <si>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</si>
  <si>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</si>
  <si>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</si>
  <si>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</si>
  <si>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</si>
  <si>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</si>
  <si>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</si>
  <si>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</si>
  <si>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</si>
  <si>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</si>
  <si>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</si>
  <si>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</si>
  <si>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</si>
  <si>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</si>
  <si>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</si>
  <si>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</si>
  <si>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</si>
  <si>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</si>
  <si>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</si>
  <si>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</si>
  <si>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</si>
  <si>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</si>
  <si>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</si>
  <si>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</si>
  <si>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</si>
  <si>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</si>
  <si>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</si>
  <si>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</si>
  <si>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</si>
  <si>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</si>
  <si>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</si>
  <si>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</si>
  <si>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</si>
  <si>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</si>
  <si>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</si>
  <si>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</si>
  <si>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</si>
  <si>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</si>
  <si>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</si>
  <si>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</si>
  <si>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</si>
  <si>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</si>
  <si>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</si>
  <si>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</si>
  <si>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</si>
  <si>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</si>
  <si>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</si>
  <si>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</si>
  <si>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</si>
  <si>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</si>
  <si>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</si>
  <si>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</si>
  <si>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</si>
  <si>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</si>
  <si>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</si>
  <si>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</si>
  <si>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</si>
  <si>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</si>
  <si>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</si>
  <si>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</si>
  <si>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</si>
  <si>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</si>
  <si>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</si>
  <si>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</si>
  <si>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</si>
  <si>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</si>
  <si>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</si>
  <si>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</si>
  <si>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</si>
  <si>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</si>
  <si>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</si>
  <si>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</si>
  <si>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</si>
  <si>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</si>
  <si>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</si>
  <si>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</si>
  <si>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</si>
  <si>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</si>
  <si>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</si>
  <si>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</si>
  <si>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</si>
  <si>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</si>
  <si>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</si>
  <si>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</si>
  <si>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</si>
  <si>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</si>
  <si>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</si>
  <si>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</si>
  <si>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</si>
  <si>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</si>
  <si>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</si>
  <si>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</si>
  <si>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</si>
  <si>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</si>
  <si>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</si>
  <si>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</si>
  <si>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</si>
  <si>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</si>
  <si>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</si>
  <si>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</si>
  <si>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</si>
  <si>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</si>
  <si>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</si>
  <si>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</si>
  <si>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</si>
  <si>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</si>
  <si>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</si>
  <si>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</si>
  <si>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</si>
  <si>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</si>
  <si>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</si>
  <si>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</si>
  <si>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</si>
  <si>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</si>
  <si>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</si>
  <si>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</si>
  <si>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</si>
  <si>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</si>
  <si>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</si>
  <si>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</si>
  <si>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</si>
  <si>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</si>
  <si>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</si>
  <si>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</si>
  <si>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</si>
  <si>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</si>
  <si>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</si>
  <si>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</si>
  <si>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</si>
  <si>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</si>
  <si>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</si>
  <si>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</si>
  <si>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</si>
  <si>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</si>
  <si>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</si>
  <si>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</si>
  <si>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</si>
  <si>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</si>
  <si>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</si>
  <si>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</si>
  <si>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</si>
  <si>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</si>
  <si>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</si>
  <si>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</si>
  <si>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</si>
  <si>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</si>
  <si>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</si>
  <si>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</si>
  <si>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</si>
  <si>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</si>
  <si>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</si>
  <si>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</si>
  <si>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</si>
  <si>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</si>
  <si>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</si>
  <si>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</si>
  <si>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</si>
  <si>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</si>
  <si>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</si>
  <si>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</si>
  <si>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</si>
  <si>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</si>
  <si>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</si>
  <si>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</si>
  <si>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</si>
  <si>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</si>
  <si>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</si>
  <si>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</si>
  <si>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</si>
  <si>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</si>
  <si>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</si>
  <si>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</si>
  <si>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</si>
  <si>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</si>
  <si>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</si>
  <si>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</si>
  <si>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</si>
  <si>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</si>
  <si>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</si>
  <si>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</si>
  <si>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</si>
  <si>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</si>
  <si>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</si>
  <si>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</si>
  <si>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</si>
  <si>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</si>
  <si>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</si>
  <si>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</si>
  <si>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</si>
  <si>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</si>
  <si>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</si>
  <si>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</si>
  <si>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</si>
  <si>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</si>
  <si>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</si>
  <si>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</si>
  <si>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</si>
  <si>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</si>
  <si>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</si>
  <si>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</si>
  <si>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</si>
  <si>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</si>
  <si>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</si>
  <si>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</si>
  <si>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</si>
  <si>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</si>
  <si>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</si>
  <si>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</si>
  <si>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</si>
  <si>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</si>
  <si>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</si>
  <si>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</si>
  <si>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</si>
  <si>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</si>
  <si>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</si>
  <si>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</si>
  <si>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</si>
  <si>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</si>
  <si>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</si>
  <si>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</si>
  <si>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</si>
  <si>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</si>
  <si>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</si>
  <si>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</si>
  <si>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</si>
  <si>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</si>
  <si>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</si>
  <si>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</si>
  <si>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</si>
  <si>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</si>
  <si>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</si>
  <si>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</si>
  <si>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</si>
  <si>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</si>
  <si>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</si>
  <si>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</si>
  <si>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</si>
  <si>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</si>
  <si>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</si>
  <si>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</si>
  <si>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</si>
  <si>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</si>
  <si>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</si>
  <si>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</si>
  <si>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</si>
  <si>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</si>
  <si>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</si>
  <si>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</si>
  <si>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</si>
  <si>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</si>
  <si>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</si>
  <si>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</si>
  <si>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</si>
  <si>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</si>
  <si>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</si>
  <si>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</si>
  <si>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</si>
  <si>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</si>
  <si>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</si>
  <si>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</si>
  <si>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</si>
  <si>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</si>
  <si>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</si>
  <si>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</si>
  <si>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</si>
  <si>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</si>
  <si>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</si>
  <si>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</si>
  <si>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</si>
  <si>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</si>
  <si>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</si>
  <si>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</si>
  <si>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</si>
  <si>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</si>
  <si>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</si>
  <si>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</si>
  <si>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</si>
  <si>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</si>
  <si>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</si>
  <si>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</si>
  <si>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</si>
  <si>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</si>
  <si>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</si>
  <si>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</si>
  <si>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</si>
  <si>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</si>
  <si>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</si>
  <si>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</si>
  <si>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</si>
  <si>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</si>
  <si>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</si>
  <si>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</si>
  <si>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</si>
  <si>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</si>
  <si>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</si>
  <si>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</si>
  <si>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</si>
  <si>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</si>
  <si>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</si>
  <si>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</si>
  <si>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</si>
  <si>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</si>
  <si>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</si>
  <si>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</si>
  <si>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</si>
  <si>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</si>
  <si>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</si>
  <si>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</si>
  <si>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</si>
  <si>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</si>
  <si>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</si>
  <si>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</si>
  <si>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</si>
  <si>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</si>
  <si>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</si>
  <si>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</si>
  <si>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</si>
  <si>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</si>
  <si>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</si>
  <si>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</si>
  <si>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</si>
  <si>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</si>
  <si>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</si>
  <si>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</si>
  <si>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</si>
  <si>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</si>
  <si>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</si>
  <si>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</si>
  <si>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</si>
  <si>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</si>
  <si>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</si>
  <si>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</si>
  <si>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</si>
  <si>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</si>
  <si>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</si>
  <si>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</si>
  <si>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</si>
  <si>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</si>
  <si>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</si>
  <si>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</si>
  <si>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</si>
  <si>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</si>
  <si>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</si>
  <si>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</si>
  <si>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</si>
  <si>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</si>
  <si>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</si>
  <si>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</si>
  <si>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</si>
  <si>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</si>
  <si>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</si>
  <si>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</si>
  <si>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</si>
  <si>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</si>
  <si>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</si>
  <si>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</si>
  <si>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</si>
  <si>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</si>
  <si>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</si>
  <si>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</si>
  <si>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</si>
  <si>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</si>
  <si>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</si>
  <si>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</si>
  <si>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</si>
  <si>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</si>
  <si>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</si>
  <si>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</si>
  <si>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</si>
  <si>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</si>
  <si>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</si>
  <si>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</si>
  <si>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</si>
  <si>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</si>
  <si>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</si>
  <si>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</si>
  <si>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</si>
  <si>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</si>
  <si>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</si>
  <si>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</si>
  <si>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</si>
  <si>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</si>
  <si>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</si>
  <si>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</si>
  <si>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</si>
  <si>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</si>
  <si>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</si>
  <si>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</si>
  <si>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</si>
  <si>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</si>
  <si>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</si>
  <si>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</si>
  <si>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</si>
  <si>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</si>
  <si>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</si>
  <si>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</si>
  <si>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</si>
  <si>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</si>
  <si>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</si>
  <si>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</si>
  <si>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</si>
  <si>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</si>
  <si>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</si>
  <si>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</si>
  <si>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</si>
  <si>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</si>
  <si>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</si>
  <si>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</si>
  <si>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</si>
  <si>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</si>
  <si>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</si>
  <si>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</si>
  <si>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</si>
  <si>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</si>
  <si>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</si>
  <si>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</si>
  <si>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</si>
  <si>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</si>
  <si>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</si>
  <si>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</si>
  <si>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</si>
  <si>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</si>
  <si>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</si>
  <si>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</si>
  <si>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</si>
  <si>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</si>
  <si>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</si>
  <si>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</si>
  <si>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</si>
  <si>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</si>
  <si>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</si>
  <si>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</si>
  <si>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</si>
  <si>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</si>
  <si>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</si>
  <si>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</si>
  <si>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</si>
  <si>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</si>
  <si>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</si>
  <si>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</si>
  <si>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</si>
  <si>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</si>
  <si>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</si>
  <si>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</si>
  <si>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</si>
  <si>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</si>
  <si>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</si>
  <si>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</si>
  <si>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</si>
  <si>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</si>
  <si>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</si>
  <si>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</si>
  <si>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</si>
  <si>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</si>
  <si>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</si>
  <si>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</si>
  <si>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</si>
  <si>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</si>
  <si>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</si>
  <si>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</si>
  <si>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</si>
  <si>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</si>
  <si>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</si>
  <si>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</si>
  <si>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</si>
  <si>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</si>
  <si>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</si>
  <si>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</si>
  <si>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</si>
  <si>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</si>
  <si>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</si>
  <si>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</si>
  <si>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</si>
  <si>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</si>
  <si>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</si>
  <si>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</si>
  <si>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</si>
  <si>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</si>
  <si>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</si>
  <si>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</si>
  <si>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</si>
  <si>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</si>
  <si>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</si>
  <si>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</si>
  <si>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</si>
  <si>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</si>
  <si>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</si>
  <si>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</si>
  <si>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</si>
  <si>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</si>
  <si>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</si>
  <si>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</si>
  <si>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</si>
  <si>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</si>
  <si>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</si>
  <si>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</si>
  <si>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</si>
  <si>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</si>
  <si>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</si>
  <si>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</si>
  <si>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</si>
  <si>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</si>
  <si>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</si>
  <si>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</si>
  <si>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</si>
  <si>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</si>
  <si>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</si>
  <si>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</si>
  <si>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</si>
  <si>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</si>
  <si>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</si>
  <si>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</si>
  <si>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</si>
  <si>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</si>
  <si>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</si>
  <si>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</si>
  <si>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</si>
  <si>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</si>
  <si>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</si>
  <si>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</si>
  <si>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</si>
  <si>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</si>
  <si>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</si>
  <si>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</si>
  <si>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</si>
  <si>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</si>
  <si>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</si>
  <si>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</si>
  <si>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</si>
  <si>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</si>
  <si>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</si>
  <si>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</si>
  <si>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</si>
  <si>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</si>
  <si>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</si>
  <si>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</si>
  <si>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</si>
  <si>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</si>
  <si>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</si>
  <si>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</si>
  <si>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</si>
  <si>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</si>
  <si>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</si>
  <si>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</si>
  <si>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</si>
  <si>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</si>
  <si>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</si>
  <si>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</si>
  <si>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</si>
  <si>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</si>
  <si>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</si>
  <si>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</si>
  <si>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</si>
  <si>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</si>
  <si>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</si>
  <si>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</si>
  <si>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</si>
  <si>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</si>
  <si>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</si>
  <si>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</si>
  <si>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</si>
  <si>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</si>
  <si>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</si>
  <si>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</si>
  <si>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</si>
  <si>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</si>
  <si>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</si>
  <si>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</si>
  <si>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</si>
  <si>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</si>
  <si>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</si>
  <si>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</si>
  <si>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</si>
  <si>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</si>
  <si>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</si>
  <si>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</si>
  <si>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</si>
  <si>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</si>
  <si>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</si>
  <si>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</si>
  <si>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</si>
  <si>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</si>
  <si>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</si>
  <si>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</si>
  <si>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</si>
  <si>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</si>
  <si>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</si>
  <si>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</si>
  <si>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</si>
  <si>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</si>
  <si>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</si>
  <si>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</si>
  <si>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</si>
  <si>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</si>
  <si>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</si>
  <si>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</si>
  <si>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</si>
  <si>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</si>
  <si>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</si>
  <si>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</si>
  <si>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</si>
  <si>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</si>
  <si>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</si>
  <si>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</si>
  <si>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</si>
  <si>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</si>
  <si>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</si>
  <si>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</si>
  <si>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</si>
  <si>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</si>
  <si>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</si>
  <si>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</si>
  <si>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</si>
  <si>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</si>
  <si>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</si>
  <si>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</si>
  <si>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</si>
  <si>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</si>
  <si>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</si>
  <si>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</si>
  <si>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</si>
  <si>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</si>
  <si>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</si>
  <si>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</si>
  <si>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</si>
  <si>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</si>
  <si>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</si>
  <si>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</si>
  <si>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</si>
  <si>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</si>
  <si>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</si>
  <si>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</si>
  <si>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</si>
  <si>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</si>
  <si>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</si>
  <si>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</si>
  <si>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</si>
  <si>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</si>
  <si>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</si>
  <si>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</si>
  <si>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</si>
  <si>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</si>
  <si>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</si>
  <si>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</si>
  <si>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</si>
  <si>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</si>
  <si>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</si>
  <si>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</si>
  <si>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</si>
  <si>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</si>
  <si>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</si>
  <si>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</si>
  <si>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</si>
  <si>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</si>
  <si>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</si>
  <si>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</si>
  <si>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</si>
  <si>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</si>
  <si>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</si>
  <si>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</si>
  <si>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</si>
  <si>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</si>
  <si>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</si>
  <si>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</si>
  <si>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</si>
  <si>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</si>
  <si>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</si>
  <si>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</si>
  <si>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</si>
  <si>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</si>
  <si>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</si>
  <si>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</si>
  <si>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</si>
  <si>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</si>
  <si>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</si>
  <si>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</si>
  <si>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</si>
  <si>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</si>
  <si>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</si>
  <si>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</si>
  <si>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</si>
  <si>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</si>
  <si>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</si>
  <si>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</si>
  <si>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</si>
  <si>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</si>
  <si>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</si>
  <si>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</si>
  <si>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</si>
  <si>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</si>
  <si>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</si>
  <si>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</si>
  <si>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</si>
  <si>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</si>
  <si>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</si>
  <si>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</si>
  <si>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</si>
  <si>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</si>
  <si>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</si>
  <si>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</si>
  <si>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</si>
  <si>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</si>
  <si>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</si>
  <si>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</si>
  <si>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</si>
  <si>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</si>
  <si>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</si>
  <si>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</si>
  <si>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</si>
  <si>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</si>
  <si>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</si>
  <si>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</si>
  <si>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</si>
  <si>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</si>
  <si>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</si>
  <si>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</si>
  <si>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</si>
  <si>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</si>
  <si>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</si>
  <si>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</si>
  <si>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</si>
  <si>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</si>
  <si>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</si>
  <si>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</si>
  <si>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</si>
  <si>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</si>
  <si>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</si>
  <si>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</si>
  <si>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</si>
  <si>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</si>
  <si>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</si>
  <si>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</si>
  <si>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</si>
  <si>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</si>
  <si>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</si>
  <si>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</si>
  <si>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</si>
  <si>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</si>
  <si>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</si>
  <si>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</si>
  <si>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</si>
  <si>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</si>
  <si>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</si>
  <si>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</si>
  <si>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</si>
  <si>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</si>
  <si>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</si>
  <si>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</si>
  <si>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</si>
  <si>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</si>
  <si>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</si>
  <si>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</si>
  <si>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</si>
  <si>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</si>
  <si>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</si>
  <si>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</si>
  <si>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</si>
  <si>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</si>
  <si>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</si>
  <si>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</si>
  <si>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</si>
  <si>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</si>
  <si>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</si>
  <si>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</si>
  <si>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</si>
  <si>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</si>
  <si>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</si>
  <si>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</si>
  <si>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</si>
  <si>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</si>
  <si>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</si>
  <si>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</si>
  <si>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</si>
  <si>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</si>
  <si>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</si>
  <si>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</si>
  <si>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</si>
  <si>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</si>
  <si>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</si>
  <si>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</si>
  <si>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</si>
  <si>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</si>
  <si>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</si>
  <si>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</si>
  <si>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</si>
  <si>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</si>
  <si>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</si>
  <si>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</si>
  <si>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</si>
  <si>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</si>
  <si>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</si>
  <si>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</si>
  <si>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</si>
  <si>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</si>
  <si>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</si>
  <si>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</si>
  <si>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</si>
  <si>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</si>
  <si>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</si>
  <si>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</si>
  <si>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</si>
  <si>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</si>
  <si>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</si>
  <si>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</si>
  <si>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</si>
  <si>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</si>
  <si>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</si>
  <si>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</si>
  <si>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</si>
  <si>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</si>
  <si>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</si>
  <si>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</si>
  <si>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</si>
  <si>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</si>
  <si>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</si>
  <si>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</si>
  <si>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</si>
  <si>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</si>
  <si>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</si>
  <si>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</si>
  <si>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</si>
  <si>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</si>
  <si>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</si>
  <si>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</si>
  <si>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</si>
  <si>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</si>
  <si>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</si>
  <si>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</si>
  <si>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</si>
  <si>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</si>
  <si>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</si>
  <si>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</si>
  <si>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</si>
  <si>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</si>
  <si>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</si>
  <si>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</si>
  <si>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</si>
  <si>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</si>
  <si>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</si>
  <si>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</si>
  <si>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</si>
  <si>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</si>
  <si>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</si>
  <si>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</si>
  <si>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</si>
  <si>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</si>
  <si>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</si>
  <si>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</si>
  <si>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</si>
  <si>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</si>
  <si>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</si>
  <si>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</si>
  <si>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</si>
  <si>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</si>
  <si>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</si>
  <si>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</si>
  <si>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</si>
  <si>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</si>
  <si>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</si>
  <si>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</si>
  <si>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</si>
  <si>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</si>
  <si>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</si>
  <si>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</si>
  <si>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</si>
  <si>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</si>
  <si>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</si>
  <si>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</si>
  <si>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</si>
  <si>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</si>
  <si>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</si>
  <si>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</si>
  <si>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</si>
  <si>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</si>
  <si>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</si>
  <si>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</si>
  <si>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</si>
  <si>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</si>
  <si>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</si>
  <si>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</si>
  <si>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</si>
  <si>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</si>
  <si>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</si>
  <si>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</si>
  <si>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</si>
  <si>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</si>
  <si>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</si>
  <si>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</si>
  <si>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</si>
  <si>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</si>
  <si>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</si>
  <si>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</si>
  <si>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</si>
  <si>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</si>
  <si>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</si>
  <si>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</si>
  <si>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</si>
  <si>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</si>
  <si>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</si>
  <si>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</si>
  <si>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</si>
  <si>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</si>
  <si>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</si>
  <si>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</si>
  <si>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</si>
  <si>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</si>
  <si>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</si>
  <si>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</si>
  <si>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</si>
  <si>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</si>
  <si>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</si>
  <si>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</si>
  <si>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</si>
  <si>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</si>
  <si>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</si>
  <si>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</si>
  <si>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</si>
  <si>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</si>
  <si>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</si>
  <si>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</si>
  <si>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</si>
  <si>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</si>
  <si>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</si>
  <si>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</si>
  <si>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</si>
  <si>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</si>
  <si>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</si>
  <si>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</si>
  <si>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</si>
  <si>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</si>
  <si>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</si>
  <si>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</si>
  <si>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</si>
  <si>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</si>
  <si>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</si>
  <si>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</si>
  <si>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</si>
  <si>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</si>
  <si>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</si>
  <si>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</si>
  <si>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</si>
  <si>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</si>
  <si>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</si>
  <si>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</si>
  <si>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</si>
  <si>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</si>
  <si>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</si>
  <si>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</si>
  <si>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</si>
  <si>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</si>
  <si>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</si>
  <si>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</si>
  <si>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</si>
  <si>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</si>
  <si>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</si>
  <si>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</si>
  <si>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</si>
  <si>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</si>
  <si>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</si>
  <si>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</si>
  <si>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</si>
  <si>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</si>
  <si>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</si>
  <si>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</si>
  <si>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</si>
  <si>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</si>
  <si>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</si>
  <si>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</si>
  <si>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</si>
  <si>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</si>
  <si>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</si>
  <si>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</si>
  <si>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</si>
  <si>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</si>
  <si>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</si>
  <si>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</si>
  <si>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</si>
  <si>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</si>
  <si>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</si>
  <si>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</si>
  <si>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</si>
  <si>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</si>
  <si>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</si>
  <si>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</si>
  <si>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</si>
  <si>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</si>
  <si>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</si>
  <si>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</si>
  <si>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</si>
  <si>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</si>
  <si>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</si>
  <si>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</si>
  <si>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</si>
  <si>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</si>
  <si>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</si>
  <si>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</si>
  <si>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</si>
  <si>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</si>
  <si>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</si>
  <si>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</si>
  <si>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</si>
  <si>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</si>
  <si>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</si>
  <si>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</si>
  <si>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</si>
  <si>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</si>
  <si>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</si>
  <si>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</si>
  <si>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</si>
  <si>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</si>
  <si>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</si>
  <si>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</si>
  <si>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</si>
  <si>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</si>
  <si>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</si>
  <si>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</si>
  <si>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</si>
  <si>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</si>
  <si>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</si>
  <si>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</si>
  <si>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</si>
  <si>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</si>
  <si>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</si>
  <si>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</si>
  <si>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</si>
  <si>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</si>
  <si>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</si>
  <si>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</si>
  <si>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</si>
  <si>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</si>
  <si>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</si>
  <si>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</si>
  <si>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</si>
  <si>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</si>
  <si>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</si>
  <si>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</si>
  <si>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</si>
  <si>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</si>
  <si>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</si>
  <si>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</si>
  <si>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</si>
  <si>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</si>
  <si>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</si>
  <si>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</si>
  <si>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</si>
  <si>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</si>
  <si>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</si>
  <si>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</si>
  <si>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</si>
  <si>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</si>
  <si>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</si>
  <si>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</si>
  <si>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</si>
  <si>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</si>
  <si>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</si>
  <si>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</si>
  <si>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</si>
  <si>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</si>
  <si>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</si>
  <si>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</si>
  <si>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</si>
  <si>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</si>
  <si>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</si>
  <si>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</si>
  <si>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</si>
  <si>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</si>
  <si>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</si>
  <si>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</si>
  <si>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</si>
  <si>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</si>
  <si>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</si>
  <si>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</si>
  <si>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</si>
  <si>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</si>
  <si>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</si>
  <si>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</si>
  <si>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</si>
  <si>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</si>
  <si>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</si>
  <si>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</si>
  <si>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</si>
  <si>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</si>
  <si>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</si>
  <si>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</si>
  <si>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</si>
  <si>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</si>
  <si>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</si>
  <si>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</si>
  <si>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</si>
  <si>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</si>
  <si>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</si>
  <si>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</si>
  <si>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</si>
  <si>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</si>
  <si>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</si>
  <si>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</si>
  <si>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</si>
  <si>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</si>
  <si>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</si>
  <si>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</si>
  <si>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</si>
  <si>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</si>
  <si>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</si>
  <si>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</si>
  <si>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</si>
  <si>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</si>
  <si>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</si>
  <si>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</si>
  <si>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</si>
  <si>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</si>
  <si>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</si>
  <si>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</si>
  <si>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</si>
  <si>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</si>
  <si>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</si>
  <si>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</si>
  <si>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</si>
  <si>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</si>
  <si>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</si>
  <si>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</si>
  <si>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</si>
  <si>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</si>
  <si>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</si>
  <si>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</si>
  <si>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</si>
  <si>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</si>
  <si>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</si>
  <si>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</si>
  <si>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</si>
  <si>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</si>
  <si>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</si>
  <si>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</si>
  <si>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</si>
  <si>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</si>
  <si>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</si>
  <si>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</si>
  <si>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</si>
  <si>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</si>
  <si>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</si>
  <si>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</si>
  <si>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</si>
  <si>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</si>
  <si>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</si>
  <si>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</si>
  <si>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</si>
  <si>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</si>
  <si>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</si>
  <si>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</si>
  <si>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</si>
  <si>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</si>
  <si>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</si>
  <si>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</si>
  <si>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</si>
  <si>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</si>
  <si>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</si>
  <si>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</si>
  <si>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</si>
  <si>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</si>
  <si>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</si>
  <si>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</si>
  <si>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</si>
  <si>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</si>
  <si>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</si>
  <si>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</si>
  <si>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</si>
  <si>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</si>
  <si>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</si>
  <si>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</si>
  <si>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</si>
  <si>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</si>
  <si>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</si>
  <si>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</si>
  <si>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</si>
  <si>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</si>
  <si>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</si>
  <si>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</si>
  <si>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</si>
  <si>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</si>
  <si>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</si>
  <si>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</si>
  <si>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</si>
  <si>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</si>
  <si>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</si>
  <si>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</si>
  <si>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</si>
  <si>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</si>
  <si>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</si>
  <si>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</si>
  <si>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</si>
  <si>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</si>
  <si>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</si>
  <si>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</si>
  <si>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</si>
  <si>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</si>
  <si>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</si>
  <si>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</si>
  <si>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</si>
  <si>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</si>
  <si>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</si>
  <si>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</si>
  <si>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</si>
  <si>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</si>
  <si>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</si>
  <si>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</si>
  <si>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</si>
  <si>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</si>
  <si>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</si>
  <si>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</si>
  <si>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</si>
  <si>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</si>
  <si>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</si>
  <si>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</si>
  <si>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</si>
  <si>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</si>
  <si>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</si>
  <si>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</si>
  <si>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</si>
  <si>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</si>
  <si>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</si>
  <si>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</si>
  <si>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</si>
  <si>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</si>
  <si>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</si>
  <si>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</si>
  <si>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</si>
  <si>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</si>
  <si>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</si>
  <si>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</si>
  <si>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</si>
  <si>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</si>
  <si>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</si>
  <si>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</si>
  <si>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</si>
  <si>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</si>
  <si>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</si>
  <si>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</si>
  <si>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</si>
  <si>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</si>
  <si>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</si>
  <si>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</si>
  <si>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</si>
  <si>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</si>
  <si>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</si>
  <si>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</si>
  <si>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</si>
  <si>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</si>
  <si>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</si>
  <si>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</si>
  <si>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</si>
  <si>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</si>
  <si>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</si>
  <si>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</si>
  <si>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</si>
  <si>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</si>
  <si>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</si>
  <si>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</si>
  <si>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</si>
  <si>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</si>
  <si>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</si>
  <si>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</si>
  <si>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</si>
  <si>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</si>
  <si>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</si>
  <si>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</si>
  <si>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</si>
  <si>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</si>
  <si>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</si>
  <si>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</si>
  <si>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</si>
  <si>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</si>
  <si>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</si>
  <si>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</si>
  <si>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</si>
  <si>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</si>
  <si>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</si>
  <si>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</si>
  <si>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</si>
  <si>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</si>
  <si>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</si>
  <si>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</si>
  <si>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</si>
  <si>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</si>
  <si>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</si>
  <si>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</si>
  <si>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</si>
  <si>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</si>
  <si>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</si>
  <si>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</si>
  <si>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</si>
  <si>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</si>
  <si>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</si>
  <si>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</si>
  <si>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</si>
  <si>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</si>
  <si>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</si>
  <si>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</si>
  <si>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</si>
  <si>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</si>
  <si>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</si>
  <si>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</si>
  <si>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</si>
  <si>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</si>
  <si>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</si>
  <si>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</si>
  <si>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</si>
  <si>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</si>
  <si>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</si>
  <si>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</si>
  <si>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</si>
  <si>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</si>
  <si>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</si>
  <si>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</si>
  <si>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</si>
  <si>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</si>
  <si>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</si>
  <si>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</si>
  <si>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</si>
  <si>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</si>
  <si>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</si>
  <si>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</si>
  <si>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</si>
  <si>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</si>
  <si>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</si>
  <si>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</si>
  <si>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</si>
  <si>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</si>
  <si>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</si>
  <si>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</si>
  <si>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</si>
  <si>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</si>
  <si>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</si>
  <si>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</si>
  <si>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</si>
  <si>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</si>
  <si>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</si>
  <si>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</si>
  <si>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</si>
  <si>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</si>
  <si>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</si>
  <si>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</si>
  <si>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</si>
  <si>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</si>
  <si>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</si>
  <si>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</si>
  <si>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</si>
  <si>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</si>
  <si>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</si>
  <si>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</si>
  <si>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</si>
  <si>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</si>
  <si>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</si>
  <si>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</si>
  <si>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</si>
  <si>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</si>
  <si>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</si>
  <si>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</si>
  <si>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</si>
  <si>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</si>
  <si>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</si>
  <si>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</si>
  <si>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</si>
  <si>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</si>
  <si>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</si>
  <si>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</si>
  <si>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</si>
  <si>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</si>
  <si>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</si>
  <si>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</si>
  <si>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</si>
  <si>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</si>
  <si>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</si>
  <si>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</si>
  <si>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</si>
  <si>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</si>
  <si>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</si>
  <si>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</si>
  <si>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</si>
  <si>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</si>
  <si>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</si>
  <si>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</si>
  <si>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</si>
  <si>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</si>
  <si>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</si>
  <si>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</si>
  <si>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</si>
  <si>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</si>
  <si>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</si>
  <si>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</si>
  <si>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</si>
  <si>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</si>
  <si>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</si>
  <si>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</si>
  <si>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</si>
  <si>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</si>
  <si>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</si>
  <si>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</si>
  <si>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</si>
  <si>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</si>
  <si>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</si>
  <si>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</si>
  <si>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</si>
  <si>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</si>
  <si>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</si>
  <si>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</si>
  <si>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</si>
  <si>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</si>
  <si>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</si>
  <si>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</si>
  <si>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</si>
  <si>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</si>
  <si>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</si>
  <si>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</si>
  <si>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</si>
  <si>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</si>
  <si>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</si>
  <si>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</si>
  <si>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</si>
  <si>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</si>
  <si>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</si>
  <si>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</si>
  <si>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</si>
  <si>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</si>
  <si>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</si>
  <si>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</si>
  <si>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</si>
  <si>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</si>
  <si>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</si>
  <si>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</si>
  <si>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</si>
  <si>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</si>
  <si>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</si>
  <si>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</si>
  <si>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</si>
  <si>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</si>
  <si>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</si>
  <si>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</si>
  <si>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</si>
  <si>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</si>
  <si>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</si>
  <si>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</si>
  <si>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</si>
  <si>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</si>
  <si>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</si>
  <si>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</si>
  <si>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</si>
  <si>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</si>
  <si>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</si>
  <si>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</si>
  <si>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</si>
  <si>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</si>
  <si>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</si>
  <si>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</si>
  <si>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</si>
  <si>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</si>
  <si>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</si>
  <si>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</si>
  <si>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</si>
  <si>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</si>
  <si>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</si>
  <si>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</si>
  <si>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</si>
  <si>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</si>
  <si>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</si>
  <si>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</si>
  <si>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</si>
  <si>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</si>
  <si>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</si>
  <si>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</si>
  <si>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</si>
  <si>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</si>
  <si>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</si>
  <si>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</si>
  <si>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</si>
  <si>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</si>
  <si>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</si>
  <si>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</si>
  <si>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</si>
  <si>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</si>
  <si>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</si>
  <si>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</si>
  <si>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</si>
  <si>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</si>
  <si>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</si>
  <si>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</si>
  <si>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</si>
  <si>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</si>
  <si>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</si>
  <si>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</si>
  <si>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</si>
  <si>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</si>
  <si>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</si>
  <si>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</si>
  <si>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</si>
  <si>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</si>
  <si>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</si>
  <si>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</si>
  <si>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</si>
  <si>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</si>
  <si>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</si>
  <si>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</si>
  <si>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</si>
  <si>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</si>
  <si>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</si>
  <si>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</si>
  <si>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</si>
  <si>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</si>
  <si>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</si>
  <si>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</si>
  <si>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</si>
  <si>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</si>
  <si>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</si>
  <si>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</si>
  <si>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</si>
  <si>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</si>
  <si>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</si>
  <si>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</si>
  <si>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</si>
  <si>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</si>
  <si>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</si>
  <si>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</si>
  <si>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</si>
  <si>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</si>
  <si>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</si>
  <si>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</si>
  <si>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</si>
  <si>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</si>
  <si>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</si>
  <si>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</si>
  <si>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</si>
  <si>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</si>
  <si>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</si>
  <si>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</si>
  <si>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</si>
  <si>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</si>
  <si>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</si>
  <si>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</si>
  <si>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</si>
  <si>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</si>
  <si>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</si>
  <si>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</si>
  <si>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</si>
  <si>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</si>
  <si>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</si>
  <si>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</si>
  <si>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</si>
  <si>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</si>
  <si>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</si>
  <si>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</si>
  <si>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</si>
  <si>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</si>
  <si>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</si>
  <si>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</si>
  <si>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</si>
  <si>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</si>
  <si>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</si>
  <si>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</si>
  <si>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</si>
  <si>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</si>
  <si>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</si>
  <si>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</si>
  <si>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</si>
  <si>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</si>
  <si>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</si>
  <si>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</si>
  <si>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</si>
  <si>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</si>
  <si>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</si>
  <si>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</si>
  <si>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</si>
  <si>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</si>
  <si>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</si>
  <si>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</si>
  <si>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</si>
  <si>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</si>
  <si>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</si>
  <si>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</si>
  <si>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</si>
  <si>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</si>
  <si>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</si>
  <si>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</si>
  <si>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</si>
  <si>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</si>
  <si>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</si>
  <si>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</si>
  <si>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</si>
  <si>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</si>
  <si>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</si>
  <si>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</si>
  <si>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</si>
  <si>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</si>
  <si>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</si>
  <si>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</si>
  <si>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</si>
  <si>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</si>
  <si>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</si>
  <si>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</si>
  <si>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</si>
  <si>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</si>
  <si>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</si>
  <si>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</si>
  <si>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</si>
  <si>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</si>
  <si>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</si>
  <si>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</si>
  <si>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</si>
  <si>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</si>
  <si>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</si>
  <si>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</si>
  <si>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</si>
  <si>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</si>
  <si>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</si>
  <si>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</si>
  <si>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</si>
  <si>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</si>
  <si>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</si>
  <si>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</si>
  <si>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</si>
  <si>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</si>
  <si>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</si>
  <si>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</si>
  <si>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</si>
  <si>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</si>
  <si>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</si>
  <si>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</si>
  <si>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</si>
  <si>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</si>
  <si>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</si>
  <si>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</si>
  <si>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</si>
  <si>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</si>
  <si>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</si>
  <si>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</si>
  <si>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</si>
  <si>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</si>
  <si>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</si>
  <si>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</si>
  <si>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</si>
  <si>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</si>
  <si>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</si>
  <si>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</si>
  <si>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</si>
  <si>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</si>
  <si>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</si>
  <si>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</si>
  <si>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</si>
  <si>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</si>
  <si>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</si>
  <si>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</si>
  <si>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</si>
  <si>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</si>
  <si>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</si>
  <si>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</si>
  <si>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</si>
  <si>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</si>
  <si>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</si>
  <si>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</si>
  <si>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</si>
  <si>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</si>
  <si>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</si>
  <si>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</si>
  <si>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</si>
  <si>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</si>
  <si>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</si>
  <si>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</si>
  <si>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</si>
  <si>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</si>
  <si>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</si>
  <si>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</si>
  <si>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</si>
  <si>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</si>
  <si>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</si>
  <si>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</si>
  <si>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</si>
  <si>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</si>
  <si>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</si>
  <si>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</si>
  <si>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</si>
  <si>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</si>
  <si>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</si>
  <si>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</si>
  <si>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</si>
  <si>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</si>
  <si>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</si>
  <si>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</si>
  <si>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</si>
  <si>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</si>
  <si>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</si>
  <si>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</si>
  <si>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</si>
  <si>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</si>
  <si>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</si>
  <si>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</si>
  <si>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</si>
  <si>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</si>
  <si>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</si>
  <si>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</si>
  <si>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</si>
  <si>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</si>
  <si>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</si>
  <si>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</si>
  <si>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</si>
  <si>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</si>
  <si>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</si>
  <si>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</si>
  <si>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</si>
  <si>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</si>
  <si>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</si>
  <si>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</si>
  <si>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</si>
  <si>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</si>
  <si>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</si>
  <si>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</si>
  <si>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</si>
  <si>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</si>
  <si>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</si>
  <si>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</si>
  <si>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</si>
  <si>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</si>
  <si>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</si>
  <si>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</si>
  <si>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</si>
  <si>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</si>
  <si>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</si>
  <si>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</si>
  <si>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</si>
  <si>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</si>
  <si>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</si>
  <si>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</si>
  <si>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</si>
  <si>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</si>
  <si>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</si>
  <si>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</si>
  <si>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</si>
  <si>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</si>
  <si>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</si>
  <si>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</si>
  <si>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</si>
  <si>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</si>
  <si>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</si>
  <si>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</si>
  <si>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</si>
  <si>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</si>
  <si>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</si>
  <si>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</si>
  <si>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</si>
  <si>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</si>
  <si>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</si>
  <si>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</si>
  <si>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</si>
  <si>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</si>
  <si>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</si>
  <si>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</si>
  <si>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</si>
  <si>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</si>
  <si>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</si>
  <si>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</si>
  <si>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</si>
  <si>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</si>
  <si>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</si>
  <si>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</si>
  <si>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</si>
  <si>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</si>
  <si>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</si>
  <si>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</si>
  <si>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</si>
  <si>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</si>
  <si>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</si>
  <si>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</si>
  <si>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</si>
  <si>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</si>
  <si>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</si>
  <si>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</si>
  <si>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</si>
  <si>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</si>
  <si>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</si>
  <si>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</si>
  <si>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</si>
  <si>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</si>
  <si>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</si>
  <si>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</si>
  <si>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</si>
  <si>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</si>
  <si>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</si>
  <si>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</si>
  <si>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</si>
  <si>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</si>
  <si>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</si>
  <si>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</si>
  <si>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</si>
  <si>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</si>
  <si>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</si>
  <si>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</si>
  <si>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</si>
  <si>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</si>
  <si>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</si>
  <si>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</si>
  <si>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</si>
  <si>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</si>
  <si>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</si>
  <si>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</si>
  <si>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</si>
  <si>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</si>
  <si>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</si>
  <si>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</si>
  <si>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</si>
  <si>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</si>
  <si>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</si>
  <si>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</si>
  <si>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</si>
  <si>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</si>
  <si>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</si>
  <si>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</si>
  <si>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</si>
  <si>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</si>
  <si>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</si>
  <si>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</si>
  <si>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</si>
  <si>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</si>
  <si>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</si>
  <si>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</si>
  <si>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</si>
  <si>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</si>
  <si>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</si>
  <si>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</si>
  <si>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</si>
  <si>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</si>
  <si>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</si>
  <si>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</si>
  <si>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</si>
  <si>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</si>
  <si>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</si>
  <si>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</si>
  <si>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</si>
  <si>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</si>
  <si>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</si>
  <si>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</si>
  <si>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</si>
  <si>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</si>
  <si>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</si>
  <si>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</si>
  <si>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</si>
  <si>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</si>
  <si>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</si>
  <si>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</si>
  <si>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</si>
  <si>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</si>
  <si>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</si>
  <si>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</si>
  <si>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</si>
  <si>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</si>
  <si>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</si>
  <si>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</si>
  <si>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</si>
  <si>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</si>
  <si>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</si>
  <si>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</si>
  <si>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</si>
  <si>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</si>
  <si>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</si>
  <si>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</si>
  <si>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</si>
  <si>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</si>
  <si>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</si>
  <si>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</si>
  <si>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</si>
  <si>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</si>
  <si>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</si>
  <si>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</si>
  <si>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</si>
  <si>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</si>
  <si>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</si>
  <si>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</si>
  <si>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</si>
  <si>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</si>
  <si>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</si>
  <si>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</si>
  <si>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</si>
  <si>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</si>
  <si>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</si>
  <si>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</si>
  <si>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</si>
  <si>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</si>
  <si>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</si>
  <si>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</si>
  <si>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</si>
  <si>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</si>
  <si>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</si>
  <si>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</si>
  <si>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</si>
  <si>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</si>
  <si>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</si>
  <si>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</si>
  <si>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</si>
  <si>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</si>
  <si>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</si>
  <si>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</si>
  <si>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</si>
  <si>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</si>
  <si>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</si>
  <si>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</si>
  <si>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</si>
  <si>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</si>
  <si>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</si>
  <si>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</si>
  <si>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</si>
  <si>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</si>
  <si>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</si>
  <si>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</si>
  <si>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</si>
  <si>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</si>
  <si>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</si>
  <si>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</si>
  <si>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</si>
  <si>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</si>
  <si>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</si>
  <si>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</si>
  <si>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</si>
  <si>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</si>
  <si>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</si>
  <si>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</si>
  <si>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</si>
  <si>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</si>
  <si>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</si>
  <si>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</si>
  <si>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</si>
  <si>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</si>
  <si>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</si>
  <si>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</si>
  <si>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</si>
  <si>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</si>
  <si>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</si>
  <si>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</si>
  <si>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</si>
  <si>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</si>
  <si>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</si>
  <si>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</si>
  <si>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</si>
  <si>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</si>
  <si>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</si>
  <si>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</si>
  <si>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</si>
  <si>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</si>
  <si>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</si>
  <si>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</si>
  <si>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</si>
  <si>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</si>
  <si>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</si>
  <si>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</si>
  <si>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</si>
  <si>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</si>
  <si>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</si>
  <si>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</si>
  <si>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</si>
  <si>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</si>
  <si>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</si>
  <si>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</si>
  <si>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</si>
  <si>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</si>
  <si>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</si>
  <si>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</si>
  <si>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</si>
  <si>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</si>
  <si>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</si>
  <si>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</si>
  <si>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</si>
  <si>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</si>
  <si>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</si>
  <si>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</si>
  <si>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</si>
  <si>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</si>
  <si>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</si>
  <si>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</si>
  <si>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</si>
  <si>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</si>
  <si>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</si>
  <si>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</si>
  <si>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</si>
  <si>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</si>
  <si>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</si>
  <si>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</si>
  <si>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</si>
  <si>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</si>
  <si>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</si>
  <si>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</si>
  <si>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</si>
  <si>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</si>
  <si>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</si>
  <si>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</si>
  <si>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</si>
  <si>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</si>
  <si>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</si>
  <si>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</si>
  <si>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</si>
  <si>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</si>
  <si>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</si>
  <si>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</si>
  <si>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</si>
  <si>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</si>
  <si>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</si>
  <si>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</si>
  <si>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</si>
  <si>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</si>
  <si>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</si>
  <si>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</si>
  <si>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</si>
  <si>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</si>
  <si>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</si>
  <si>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</si>
  <si>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</si>
  <si>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</si>
  <si>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</si>
  <si>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</si>
  <si>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</si>
  <si>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</si>
  <si>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</si>
  <si>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</si>
  <si>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</si>
  <si>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</si>
  <si>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</si>
  <si>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</si>
  <si>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</si>
  <si>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</si>
  <si>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</si>
  <si>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</si>
  <si>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</si>
  <si>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</si>
  <si>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</si>
  <si>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</si>
  <si>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</si>
  <si>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</si>
  <si>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</si>
  <si>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</si>
  <si>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</si>
  <si>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</si>
  <si>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</si>
  <si>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</si>
  <si>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</si>
  <si>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</si>
  <si>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</si>
  <si>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</si>
  <si>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</si>
  <si>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</si>
  <si>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</si>
  <si>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</si>
  <si>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</si>
  <si>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</si>
  <si>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</si>
  <si>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</si>
  <si>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</si>
  <si>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</si>
  <si>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</si>
  <si>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</si>
  <si>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</si>
  <si>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</si>
  <si>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</si>
  <si>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</si>
  <si>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</si>
  <si>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</si>
  <si>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</si>
  <si>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</si>
  <si>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</si>
  <si>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</si>
  <si>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</si>
  <si>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</si>
  <si>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</si>
  <si>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</si>
  <si>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</si>
  <si>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</si>
  <si>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</si>
  <si>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</si>
  <si>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</si>
  <si>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</si>
  <si>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</si>
  <si>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</si>
  <si>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</si>
  <si>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</si>
  <si>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</si>
  <si>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</si>
  <si>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</si>
  <si>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</si>
  <si>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</si>
  <si>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</si>
  <si>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</si>
  <si>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</si>
  <si>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</si>
  <si>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</si>
  <si>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</si>
  <si>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</si>
  <si>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</si>
  <si>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</si>
  <si>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</si>
  <si>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</si>
  <si>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</si>
  <si>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</si>
  <si>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</si>
  <si>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</si>
  <si>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</si>
  <si>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</si>
  <si>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</si>
  <si>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</si>
  <si>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</si>
  <si>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</si>
  <si>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</si>
  <si>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</si>
  <si>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</si>
  <si>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</si>
  <si>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</si>
  <si>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</si>
  <si>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</si>
  <si>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</si>
  <si>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</si>
  <si>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</si>
  <si>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</si>
  <si>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</si>
  <si>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</si>
  <si>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</si>
  <si>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</si>
  <si>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</si>
  <si>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</si>
  <si>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</si>
  <si>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</si>
  <si>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</si>
  <si>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</si>
  <si>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</si>
  <si>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</si>
  <si>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</si>
  <si>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</si>
  <si>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</si>
  <si>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</si>
  <si>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</si>
  <si>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</si>
  <si>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</si>
  <si>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</si>
  <si>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</si>
  <si>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</si>
  <si>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</si>
  <si>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</si>
  <si>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</si>
  <si>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</si>
  <si>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</si>
  <si>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</si>
  <si>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</si>
  <si>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</si>
  <si>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</si>
  <si>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</si>
  <si>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</si>
  <si>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</si>
  <si>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</si>
  <si>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</si>
  <si>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</si>
  <si>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</si>
  <si>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</si>
  <si>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</si>
  <si>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</si>
  <si>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</si>
  <si>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</si>
  <si>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</si>
  <si>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</si>
  <si>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</si>
  <si>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</si>
  <si>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</si>
  <si>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</si>
  <si>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</si>
  <si>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</si>
  <si>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</si>
  <si>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</si>
  <si>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</si>
  <si>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</si>
  <si>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</si>
  <si>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</si>
  <si>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</si>
  <si>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</si>
  <si>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</si>
  <si>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</si>
  <si>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</si>
  <si>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</si>
  <si>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</si>
  <si>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</si>
  <si>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</si>
  <si>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</si>
  <si>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</si>
  <si>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</si>
  <si>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</si>
  <si>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</si>
  <si>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</si>
  <si>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</si>
  <si>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</si>
  <si>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</si>
  <si>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</si>
  <si>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</si>
  <si>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</si>
  <si>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</si>
  <si>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</si>
  <si>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</si>
  <si>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</si>
  <si>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</si>
  <si>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</si>
  <si>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</si>
  <si>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</si>
  <si>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</si>
  <si>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</si>
  <si>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</si>
  <si>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</si>
  <si>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</si>
  <si>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</si>
  <si>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</si>
  <si>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</si>
  <si>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</si>
  <si>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</si>
  <si>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</si>
  <si>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</si>
  <si>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</si>
  <si>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</si>
  <si>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</si>
  <si>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</si>
  <si>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</si>
  <si>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</si>
  <si>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</si>
  <si>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</si>
  <si>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</si>
  <si>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</si>
  <si>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</si>
  <si>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</si>
  <si>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</si>
  <si>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</si>
  <si>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</si>
  <si>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</si>
  <si>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</si>
  <si>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</si>
  <si>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</si>
  <si>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</si>
  <si>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</si>
  <si>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</si>
  <si>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</si>
  <si>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</si>
  <si>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</si>
  <si>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</si>
  <si>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</si>
  <si>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</si>
  <si>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</si>
  <si>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</si>
  <si>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</si>
  <si>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</si>
  <si>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</si>
  <si>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</si>
  <si>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</si>
  <si>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</si>
  <si>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</si>
  <si>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</si>
  <si>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</si>
  <si>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</si>
  <si>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</si>
  <si>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</si>
  <si>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</si>
  <si>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</si>
  <si>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</si>
  <si>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</si>
  <si>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</si>
  <si>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</si>
  <si>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</si>
  <si>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</si>
  <si>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</si>
  <si>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</si>
  <si>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</si>
  <si>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</si>
  <si>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</si>
  <si>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</si>
  <si>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</si>
  <si>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</si>
  <si>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</si>
  <si>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</si>
  <si>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</si>
  <si>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</si>
  <si>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</si>
  <si>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</si>
  <si>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</si>
  <si>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</si>
  <si>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</si>
  <si>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</si>
  <si>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</si>
  <si>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</si>
  <si>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</si>
  <si>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</si>
  <si>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</si>
  <si>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</si>
  <si>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</si>
  <si>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</si>
  <si>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</si>
  <si>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</si>
  <si>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</si>
  <si>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</si>
  <si>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</si>
  <si>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</si>
  <si>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</si>
  <si>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</si>
  <si>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</si>
  <si>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</si>
  <si>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</si>
  <si>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</si>
  <si>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</si>
  <si>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</si>
  <si>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</si>
  <si>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</si>
  <si>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</si>
  <si>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</si>
  <si>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</si>
  <si>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</si>
  <si>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</si>
  <si>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</si>
  <si>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</si>
  <si>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</si>
  <si>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</si>
  <si>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</si>
  <si>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</si>
  <si>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</si>
  <si>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</si>
  <si>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</si>
  <si>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</si>
  <si>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</si>
  <si>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</si>
  <si>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</si>
  <si>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</si>
  <si>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</si>
  <si>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</si>
  <si>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</si>
  <si>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</si>
  <si>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</si>
  <si>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</si>
  <si>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</si>
  <si>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</si>
  <si>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</si>
  <si>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</si>
  <si>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</si>
  <si>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</si>
  <si>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</si>
  <si>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</si>
  <si>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</si>
  <si>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</si>
  <si>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</si>
  <si>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</si>
  <si>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</si>
  <si>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</si>
  <si>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</si>
  <si>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</si>
  <si>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</si>
  <si>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</si>
  <si>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</si>
  <si>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</si>
  <si>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</si>
  <si>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</si>
  <si>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</si>
  <si>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</si>
  <si>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</si>
  <si>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</si>
  <si>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</si>
  <si>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</si>
  <si>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</si>
  <si>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</si>
  <si>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</si>
  <si>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</si>
  <si>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</si>
  <si>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</si>
  <si>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</si>
  <si>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</si>
  <si>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</si>
  <si>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</si>
  <si>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</si>
  <si>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</si>
  <si>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</si>
  <si>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</si>
  <si>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</si>
  <si>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</si>
  <si>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</si>
  <si>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</si>
  <si>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</si>
  <si>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</si>
  <si>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</si>
  <si>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</si>
  <si>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</si>
  <si>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</si>
  <si>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</si>
  <si>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</si>
  <si>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</si>
  <si>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</si>
  <si>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</si>
  <si>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</si>
  <si>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</si>
  <si>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</si>
  <si>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</si>
  <si>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</si>
  <si>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</si>
  <si>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</si>
  <si>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</si>
  <si>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</si>
  <si>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</si>
  <si>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</si>
  <si>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</si>
  <si>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</si>
  <si>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</si>
  <si>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</si>
  <si>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</si>
  <si>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</si>
  <si>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</si>
  <si>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</si>
  <si>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</si>
  <si>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</si>
  <si>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</si>
  <si>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</si>
  <si>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</si>
  <si>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</si>
  <si>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</si>
  <si>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</si>
  <si>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</si>
  <si>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</si>
  <si>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</si>
  <si>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</si>
  <si>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</si>
  <si>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</si>
  <si>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</si>
  <si>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</si>
  <si>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</si>
  <si>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</si>
  <si>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</si>
  <si>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</si>
  <si>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</si>
  <si>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</si>
  <si>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</si>
  <si>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</si>
  <si>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</si>
  <si>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</si>
  <si>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</si>
  <si>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</si>
  <si>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</si>
  <si>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</si>
  <si>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</si>
  <si>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</si>
  <si>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</si>
  <si>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</si>
  <si>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</si>
  <si>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</si>
  <si>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</si>
  <si>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</si>
  <si>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</si>
  <si>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</si>
  <si>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</si>
  <si>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</si>
  <si>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</si>
  <si>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</si>
  <si>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</si>
  <si>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</si>
  <si>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</si>
  <si>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</si>
  <si>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</si>
  <si>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</si>
  <si>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</si>
  <si>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</si>
  <si>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</si>
  <si>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</si>
  <si>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</si>
  <si>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</si>
  <si>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</si>
  <si>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</si>
  <si>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</si>
  <si>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</si>
  <si>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</si>
  <si>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</si>
  <si>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</si>
  <si>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</si>
  <si>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</si>
  <si>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</si>
  <si>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</si>
  <si>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</si>
  <si>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</si>
  <si>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</si>
  <si>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</si>
  <si>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</si>
  <si>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</si>
  <si>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</si>
  <si>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</si>
  <si>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</si>
  <si>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</si>
  <si>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</si>
  <si>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</si>
  <si>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</si>
  <si>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</si>
  <si>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</si>
  <si>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</si>
  <si>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</si>
  <si>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</si>
  <si>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</si>
  <si>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</si>
  <si>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</si>
  <si>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</si>
  <si>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</si>
  <si>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</si>
  <si>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</si>
  <si>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</si>
  <si>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</si>
  <si>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</si>
  <si>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</si>
  <si>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</si>
  <si>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</si>
  <si>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</si>
  <si>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</si>
  <si>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</si>
  <si>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</si>
  <si>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</si>
  <si>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</si>
  <si>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</si>
  <si>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</si>
  <si>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</si>
  <si>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</si>
  <si>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</si>
  <si>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</si>
  <si>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</si>
  <si>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</si>
  <si>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</si>
  <si>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</si>
  <si>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</si>
  <si>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</si>
  <si>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</si>
  <si>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</si>
  <si>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</si>
  <si>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</si>
  <si>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</si>
  <si>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</si>
  <si>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</si>
  <si>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</si>
  <si>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</si>
  <si>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</si>
  <si>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</si>
  <si>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</si>
  <si>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</si>
  <si>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</si>
  <si>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</si>
  <si>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</si>
  <si>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</si>
  <si>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</si>
  <si>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</si>
  <si>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</si>
  <si>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</si>
  <si>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</si>
  <si>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</si>
  <si>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</si>
  <si>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</si>
  <si>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</si>
  <si>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</si>
  <si>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</si>
  <si>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</si>
  <si>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</si>
  <si>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</si>
  <si>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</si>
  <si>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</si>
  <si>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</si>
  <si>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</si>
  <si>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</si>
  <si>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</si>
  <si>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</si>
  <si>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</si>
  <si>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</si>
  <si>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</si>
  <si>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</si>
  <si>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</si>
  <si>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</si>
  <si>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</si>
  <si>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</si>
  <si>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</si>
  <si>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</si>
  <si>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</si>
  <si>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</si>
  <si>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</si>
  <si>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</si>
  <si>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</si>
  <si>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</si>
  <si>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</si>
  <si>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</si>
  <si>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</si>
  <si>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</si>
  <si>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</si>
  <si>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</si>
  <si>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</si>
  <si>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</si>
  <si>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</si>
  <si>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</si>
  <si>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</si>
  <si>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</si>
  <si>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</si>
  <si>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</si>
  <si>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</si>
  <si>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</si>
  <si>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</si>
  <si>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</si>
  <si>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</si>
  <si>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</si>
  <si>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</si>
  <si>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</si>
  <si>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</si>
  <si>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</si>
  <si>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</si>
  <si>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</si>
  <si>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</si>
  <si>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</si>
  <si>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</si>
  <si>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</si>
  <si>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</si>
  <si>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</si>
  <si>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</si>
  <si>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</si>
  <si>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</si>
  <si>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</si>
  <si>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</si>
  <si>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</si>
  <si>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</si>
  <si>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</si>
  <si>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</si>
  <si>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</si>
  <si>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</si>
  <si>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</si>
  <si>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</si>
  <si>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</si>
  <si>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</si>
  <si>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</si>
  <si>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</si>
  <si>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</si>
  <si>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</si>
  <si>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</si>
  <si>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</si>
  <si>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</si>
  <si>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</si>
  <si>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</si>
  <si>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</si>
  <si>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</si>
  <si>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</si>
  <si>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</si>
  <si>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</si>
  <si>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</si>
  <si>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</si>
  <si>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</si>
  <si>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</si>
  <si>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</si>
  <si>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</si>
  <si>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</si>
  <si>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</si>
  <si>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</si>
  <si>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</si>
  <si>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</si>
  <si>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</si>
  <si>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</si>
  <si>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</si>
  <si>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</si>
  <si>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</si>
  <si>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</si>
  <si>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</si>
  <si>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</si>
  <si>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</si>
  <si>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</si>
  <si>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</si>
  <si>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</si>
  <si>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</si>
  <si>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</si>
  <si>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</si>
  <si>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</si>
  <si>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</si>
  <si>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</si>
  <si>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</si>
  <si>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</si>
  <si>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</si>
  <si>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</si>
  <si>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</si>
  <si>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</si>
  <si>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</si>
  <si>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</si>
  <si>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</si>
  <si>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</si>
  <si>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</si>
  <si>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</si>
  <si>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</si>
  <si>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</si>
  <si>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</si>
  <si>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</si>
  <si>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</si>
  <si>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</si>
  <si>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</si>
  <si>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</si>
  <si>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</si>
  <si>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</si>
  <si>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</si>
  <si>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</si>
  <si>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</si>
  <si>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</si>
  <si>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</si>
  <si>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</si>
  <si>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</si>
  <si>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</si>
  <si>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</si>
  <si>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</si>
  <si>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</si>
  <si>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</si>
  <si>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</si>
  <si>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</si>
  <si>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</si>
  <si>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</si>
  <si>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</si>
  <si>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</si>
  <si>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</si>
  <si>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</si>
  <si>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</si>
  <si>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</si>
  <si>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</si>
  <si>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</si>
  <si>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</si>
  <si>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</si>
  <si>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</si>
  <si>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</si>
  <si>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</si>
  <si>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</si>
  <si>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</si>
  <si>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</si>
  <si>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</si>
  <si>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</si>
  <si>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</si>
  <si>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</si>
  <si>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</si>
  <si>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</si>
  <si>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</si>
  <si>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</si>
  <si>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</si>
  <si>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</si>
  <si>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</si>
  <si>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</si>
  <si>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</si>
  <si>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</si>
  <si>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</si>
  <si>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</si>
  <si>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</si>
  <si>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</si>
  <si>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</si>
  <si>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</si>
  <si>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</si>
  <si>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</si>
  <si>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</si>
  <si>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</si>
  <si>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</si>
  <si>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</si>
  <si>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</si>
  <si>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</si>
  <si>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</si>
  <si>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</si>
  <si>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</si>
  <si>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</si>
  <si>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</si>
  <si>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</si>
  <si>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</si>
  <si>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</si>
  <si>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</si>
  <si>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</si>
  <si>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</si>
  <si>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</si>
  <si>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</si>
  <si>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</si>
  <si>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</si>
  <si>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</si>
  <si>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</si>
  <si>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</si>
  <si>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</si>
  <si>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</si>
  <si>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</si>
  <si>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</si>
  <si>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</si>
  <si>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</si>
  <si>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</si>
  <si>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</si>
  <si>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</si>
  <si>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</si>
  <si>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</si>
  <si>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</si>
  <si>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</si>
  <si>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</si>
  <si>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</si>
  <si>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</si>
  <si>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</si>
  <si>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</si>
  <si>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</si>
  <si>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</si>
  <si>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</si>
  <si>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</si>
  <si>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</si>
  <si>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</si>
  <si>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</si>
  <si>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</si>
  <si>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</si>
  <si>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</si>
  <si>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</si>
  <si>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</si>
  <si>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</si>
  <si>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</si>
  <si>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</si>
  <si>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</si>
  <si>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</si>
  <si>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</si>
  <si>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</si>
  <si>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</si>
  <si>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</si>
  <si>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</si>
  <si>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</si>
  <si>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</si>
  <si>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</si>
  <si>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</si>
  <si>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</si>
  <si>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</si>
  <si>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</si>
  <si>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</si>
  <si>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</si>
  <si>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</si>
  <si>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</si>
  <si>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</si>
  <si>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</si>
  <si>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</si>
  <si>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</si>
  <si>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</si>
  <si>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</si>
  <si>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</si>
  <si>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</si>
  <si>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</si>
  <si>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</si>
  <si>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</si>
  <si>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</si>
  <si>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</si>
  <si>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</si>
  <si>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</si>
  <si>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</si>
  <si>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</si>
  <si>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</si>
  <si>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</si>
  <si>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</si>
  <si>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</si>
  <si>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</si>
  <si>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</si>
  <si>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</si>
  <si>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</si>
  <si>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</si>
  <si>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</si>
  <si>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</si>
  <si>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</si>
  <si>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</si>
  <si>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</si>
  <si>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</si>
  <si>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</si>
  <si>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</si>
  <si>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</si>
  <si>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</si>
  <si>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</si>
  <si>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</si>
  <si>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</si>
  <si>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</si>
  <si>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</si>
  <si>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</si>
  <si>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</si>
  <si>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</si>
  <si>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</si>
  <si>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</si>
  <si>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</si>
  <si>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</si>
  <si>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</si>
  <si>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</si>
  <si>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</si>
  <si>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</si>
  <si>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</si>
  <si>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</si>
  <si>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</si>
  <si>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</si>
  <si>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</si>
  <si>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</si>
  <si>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</si>
  <si>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</si>
  <si>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</si>
  <si>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</si>
  <si>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</si>
  <si>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</si>
  <si>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</si>
  <si>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</si>
  <si>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</si>
  <si>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</si>
  <si>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</si>
  <si>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</si>
  <si>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</si>
  <si>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</si>
  <si>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</si>
  <si>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</si>
  <si>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</si>
  <si>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</si>
  <si>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</si>
  <si>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</si>
  <si>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</si>
  <si>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</si>
  <si>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</si>
  <si>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</si>
  <si>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</si>
  <si>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</si>
  <si>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</si>
  <si>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</si>
  <si>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</si>
  <si>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</si>
  <si>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</si>
  <si>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</si>
  <si>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</si>
  <si>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</si>
  <si>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</si>
  <si>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</si>
  <si>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</si>
  <si>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</si>
  <si>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</si>
  <si>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</si>
  <si>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</si>
  <si>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</si>
  <si>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</si>
  <si>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</si>
  <si>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</si>
  <si>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</si>
  <si>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</si>
  <si>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</si>
  <si>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</si>
  <si>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</si>
  <si>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</si>
  <si>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</si>
  <si>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</si>
  <si>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</si>
  <si>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</si>
  <si>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</si>
  <si>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</si>
  <si>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</si>
  <si>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</si>
  <si>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</si>
  <si>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</si>
  <si>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</si>
  <si>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</si>
  <si>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</si>
  <si>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</si>
  <si>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</si>
  <si>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</si>
  <si>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</si>
  <si>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</si>
  <si>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</si>
  <si>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</si>
  <si>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</si>
  <si>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</si>
  <si>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</si>
  <si>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</si>
  <si>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</si>
  <si>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</si>
  <si>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</si>
  <si>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</si>
  <si>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</si>
  <si>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</si>
  <si>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</si>
  <si>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</si>
  <si>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</si>
  <si>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</si>
  <si>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</si>
  <si>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</si>
  <si>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</si>
  <si>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</si>
  <si>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</si>
  <si>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</si>
  <si>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</si>
  <si>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</si>
  <si>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</si>
  <si>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</si>
  <si>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</si>
  <si>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</si>
  <si>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</si>
  <si>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</si>
  <si>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</si>
  <si>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</si>
  <si>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</si>
  <si>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</si>
  <si>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</si>
  <si>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</si>
  <si>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</si>
  <si>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</si>
  <si>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</si>
  <si>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</si>
  <si>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</si>
  <si>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</si>
  <si>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</si>
  <si>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</si>
  <si>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</si>
  <si>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</si>
  <si>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</si>
  <si>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</si>
  <si>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</si>
  <si>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</si>
  <si>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</si>
  <si>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</si>
  <si>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</si>
  <si>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</si>
  <si>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</si>
  <si>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</si>
  <si>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</si>
  <si>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</si>
  <si>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</si>
  <si>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</si>
  <si>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</si>
  <si>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</si>
  <si>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</si>
  <si>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</si>
  <si>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</si>
  <si>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</si>
  <si>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</si>
  <si>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</si>
  <si>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</si>
  <si>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</si>
  <si>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</si>
  <si>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</si>
  <si>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</si>
  <si>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</si>
  <si>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</si>
  <si>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</si>
  <si>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</si>
  <si>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</si>
  <si>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</si>
  <si>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</si>
  <si>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</si>
  <si>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</si>
  <si>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</si>
  <si>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</si>
  <si>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</si>
  <si>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</si>
  <si>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</si>
  <si>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</si>
  <si>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</si>
  <si>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</si>
  <si>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</si>
  <si>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</si>
  <si>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</si>
  <si>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</si>
  <si>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</si>
  <si>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</si>
  <si>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</si>
  <si>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</si>
  <si>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</si>
  <si>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</si>
  <si>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</si>
  <si>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</si>
  <si>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</si>
  <si>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</si>
  <si>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</si>
  <si>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</si>
  <si>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</si>
  <si>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</si>
  <si>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</si>
  <si>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</si>
  <si>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</si>
  <si>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</si>
  <si>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</si>
  <si>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</si>
  <si>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</si>
  <si>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</si>
  <si>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</si>
  <si>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</si>
  <si>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</si>
  <si>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</si>
  <si>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</si>
  <si>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</si>
  <si>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</si>
  <si>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</si>
  <si>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</si>
  <si>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</si>
  <si>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</si>
  <si>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</si>
  <si>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</si>
  <si>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</si>
  <si>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</si>
  <si>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</si>
  <si>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</si>
  <si>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</si>
  <si>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</si>
  <si>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</si>
  <si>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</si>
  <si>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</si>
  <si>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</si>
  <si>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</si>
  <si>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</si>
  <si>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</si>
  <si>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</si>
  <si>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</si>
  <si>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</si>
  <si>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</si>
  <si>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</si>
  <si>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</si>
  <si>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</si>
  <si>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</si>
  <si>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</si>
  <si>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</si>
  <si>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</si>
  <si>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</si>
  <si>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</si>
  <si>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</si>
  <si>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</si>
  <si>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</si>
  <si>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</si>
  <si>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</si>
  <si>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</si>
  <si>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</si>
  <si>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</si>
  <si>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</si>
  <si>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</si>
  <si>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</si>
  <si>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</si>
  <si>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</si>
  <si>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</si>
  <si>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</si>
  <si>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</si>
  <si>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</si>
  <si>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</si>
  <si>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</si>
  <si>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</si>
  <si>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</si>
  <si>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</si>
  <si>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</si>
  <si>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</si>
  <si>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</si>
  <si>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</si>
  <si>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</si>
  <si>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</si>
  <si>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</si>
  <si>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</si>
  <si>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</si>
  <si>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</si>
  <si>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</si>
  <si>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</si>
  <si>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</si>
  <si>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</si>
  <si>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</si>
  <si>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</si>
  <si>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</si>
  <si>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</si>
  <si>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</si>
  <si>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</si>
  <si>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</si>
  <si>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</si>
  <si>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</si>
  <si>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</si>
  <si>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</si>
  <si>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</si>
  <si>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</si>
  <si>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</si>
  <si>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</si>
  <si>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</si>
  <si>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</si>
  <si>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</si>
  <si>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</si>
  <si>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</si>
  <si>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</si>
  <si>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</si>
  <si>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</si>
  <si>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</si>
  <si>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</si>
  <si>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</si>
  <si>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</si>
  <si>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</si>
  <si>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</si>
  <si>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</si>
  <si>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</si>
  <si>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</si>
  <si>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</si>
  <si>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</si>
  <si>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</si>
  <si>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</si>
  <si>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</si>
  <si>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</si>
  <si>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</si>
  <si>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</si>
  <si>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</si>
  <si>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</si>
  <si>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</si>
  <si>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</si>
  <si>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</si>
  <si>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</si>
  <si>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</si>
  <si>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</si>
  <si>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</si>
  <si>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</si>
  <si>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</si>
  <si>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</si>
  <si>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</si>
  <si>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</si>
  <si>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</si>
  <si>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</si>
  <si>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</si>
  <si>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</si>
  <si>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</si>
  <si>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</si>
  <si>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</si>
  <si>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</si>
  <si>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</si>
  <si>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</si>
  <si>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</si>
  <si>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</si>
  <si>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</si>
  <si>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</si>
  <si>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</si>
  <si>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</si>
  <si>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</si>
  <si>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</si>
  <si>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</si>
  <si>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</si>
  <si>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</si>
  <si>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</si>
  <si>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</si>
  <si>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</si>
  <si>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</si>
  <si>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</si>
  <si>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</si>
  <si>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</si>
  <si>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</si>
  <si>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</si>
  <si>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</si>
  <si>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</si>
  <si>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</si>
  <si>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</si>
  <si>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</si>
  <si>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</si>
  <si>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</si>
  <si>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</si>
  <si>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</si>
  <si>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</si>
  <si>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</si>
  <si>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</si>
  <si>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</si>
  <si>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</si>
  <si>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</si>
  <si>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</si>
  <si>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</si>
  <si>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</si>
  <si>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</si>
  <si>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</si>
  <si>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</si>
  <si>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</si>
  <si>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</si>
  <si>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</si>
  <si>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</si>
  <si>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</si>
  <si>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</si>
  <si>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</si>
  <si>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</si>
  <si>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</si>
  <si>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</si>
  <si>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</si>
  <si>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</si>
  <si>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</si>
  <si>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</si>
  <si>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</si>
  <si>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</si>
  <si>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</si>
  <si>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</si>
  <si>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</si>
  <si>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</si>
  <si>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</si>
  <si>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</si>
  <si>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</si>
  <si>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</si>
  <si>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</si>
  <si>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</si>
  <si>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</si>
  <si>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</si>
  <si>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</si>
  <si>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</si>
  <si>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</si>
  <si>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</si>
  <si>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</si>
  <si>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</si>
  <si>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</si>
  <si>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</si>
  <si>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</si>
  <si>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</si>
  <si>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</si>
  <si>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</si>
  <si>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</si>
  <si>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</si>
  <si>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</si>
  <si>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</si>
  <si>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</si>
  <si>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</si>
  <si>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</si>
  <si>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</si>
  <si>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</si>
  <si>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</si>
  <si>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</si>
  <si>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</si>
  <si>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</si>
  <si>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</si>
  <si>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</si>
  <si>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</si>
  <si>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</si>
  <si>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</si>
  <si>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</si>
  <si>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</si>
  <si>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</si>
  <si>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</si>
  <si>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</si>
  <si>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</si>
  <si>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</si>
  <si>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</si>
  <si>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</si>
  <si>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</si>
  <si>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</si>
  <si>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</si>
  <si>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</si>
  <si>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</si>
  <si>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</si>
  <si>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</si>
  <si>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</si>
  <si>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</si>
  <si>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</si>
  <si>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</si>
  <si>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</si>
  <si>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</si>
  <si>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</si>
  <si>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</si>
  <si>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</si>
  <si>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</si>
  <si>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</si>
  <si>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</si>
  <si>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</si>
  <si>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</si>
  <si>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</si>
  <si>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</si>
  <si>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</si>
  <si>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</si>
  <si>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</si>
  <si>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</si>
  <si>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</si>
  <si>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</si>
  <si>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</si>
  <si>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</si>
  <si>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</si>
  <si>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</si>
  <si>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</si>
  <si>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</si>
  <si>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</si>
  <si>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</si>
  <si>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</si>
  <si>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</si>
  <si>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</si>
  <si>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</si>
  <si>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</si>
  <si>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</si>
  <si>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</si>
  <si>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</si>
  <si>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</si>
  <si>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</si>
  <si>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</si>
  <si>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</si>
  <si>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</si>
  <si>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</si>
  <si>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</si>
  <si>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</si>
  <si>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</si>
  <si>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</si>
  <si>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</si>
  <si>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</si>
  <si>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</si>
  <si>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</si>
  <si>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</si>
  <si>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</si>
  <si>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</si>
  <si>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</si>
  <si>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</si>
  <si>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</si>
  <si>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</si>
  <si>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</si>
  <si>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</si>
  <si>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</si>
  <si>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</si>
  <si>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</si>
  <si>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</si>
  <si>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</si>
  <si>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</si>
  <si>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</si>
  <si>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</si>
  <si>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</si>
  <si>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</si>
  <si>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</si>
  <si>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</si>
  <si>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</si>
  <si>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</si>
  <si>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</si>
  <si>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</si>
  <si>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</si>
  <si>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</si>
  <si>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</si>
  <si>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</si>
  <si>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</si>
  <si>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</si>
  <si>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</si>
  <si>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</si>
  <si>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</si>
  <si>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</si>
  <si>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</si>
  <si>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</si>
  <si>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</si>
  <si>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</si>
  <si>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</si>
  <si>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</si>
  <si>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</si>
  <si>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</si>
  <si>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</si>
  <si>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</si>
  <si>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</si>
  <si>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</si>
  <si>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</si>
  <si>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</si>
  <si>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</si>
  <si>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</si>
  <si>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</si>
  <si>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</si>
  <si>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</si>
  <si>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</si>
  <si>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</si>
  <si>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</si>
  <si>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</si>
  <si>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</si>
  <si>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</si>
  <si>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</si>
  <si>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</si>
  <si>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</si>
  <si>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</si>
  <si>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</si>
  <si>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</si>
  <si>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</si>
  <si>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</si>
  <si>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</si>
  <si>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</si>
  <si>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</si>
  <si>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</si>
  <si>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</si>
  <si>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</si>
  <si>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</si>
  <si>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</si>
  <si>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</si>
  <si>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</si>
  <si>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</si>
  <si>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</si>
  <si>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</si>
  <si>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</si>
  <si>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</si>
  <si>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</si>
  <si>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</si>
  <si>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</si>
  <si>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</si>
  <si>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</si>
  <si>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</si>
  <si>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</si>
  <si>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</si>
  <si>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</si>
  <si>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</si>
  <si>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</si>
  <si>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</si>
  <si>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</si>
  <si>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</si>
  <si>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</si>
  <si>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</si>
  <si>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</si>
  <si>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</si>
  <si>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</si>
  <si>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</si>
  <si>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</si>
  <si>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</si>
  <si>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</si>
  <si>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</si>
  <si>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</si>
  <si>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</si>
  <si>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</si>
  <si>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</si>
  <si>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</si>
  <si>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</si>
  <si>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</si>
  <si>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</si>
  <si>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</si>
  <si>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</si>
  <si>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</si>
  <si>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</si>
  <si>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</si>
  <si>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</si>
  <si>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</si>
  <si>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</si>
  <si>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</si>
  <si>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</si>
  <si>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</si>
  <si>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</si>
  <si>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</si>
  <si>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</si>
  <si>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</si>
  <si>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</si>
  <si>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</si>
  <si>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</si>
  <si>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</si>
  <si>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</si>
  <si>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</si>
  <si>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</si>
  <si>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</si>
  <si>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</si>
  <si>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</si>
  <si>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</si>
  <si>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</si>
  <si>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</si>
  <si>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</si>
  <si>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</si>
  <si>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</si>
  <si>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</si>
  <si>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</si>
  <si>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</si>
  <si>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</si>
  <si>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</si>
  <si>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</si>
  <si>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</si>
  <si>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</si>
  <si>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</si>
  <si>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</si>
  <si>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</si>
  <si>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</si>
  <si>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</si>
  <si>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</si>
  <si>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</si>
  <si>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</si>
  <si>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</si>
  <si>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</si>
  <si>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</si>
  <si>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</si>
  <si>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</si>
  <si>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</si>
  <si>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</si>
  <si>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</si>
  <si>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</si>
  <si>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</si>
  <si>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</si>
  <si>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</si>
  <si>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</si>
  <si>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</si>
  <si>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</si>
  <si>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</si>
  <si>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</si>
  <si>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</si>
  <si>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</si>
  <si>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</si>
  <si>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</si>
  <si>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</si>
  <si>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</si>
  <si>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</si>
  <si>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</si>
  <si>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</si>
  <si>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</si>
  <si>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</si>
  <si>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</si>
  <si>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</si>
  <si>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</si>
  <si>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</si>
  <si>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</si>
  <si>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</si>
  <si>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</si>
  <si>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</si>
  <si>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</si>
  <si>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</si>
  <si>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</si>
  <si>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</si>
  <si>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</si>
  <si>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</si>
  <si>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</si>
  <si>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</si>
  <si>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</si>
  <si>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</si>
  <si>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</si>
  <si>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</si>
  <si>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</si>
  <si>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</si>
  <si>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</si>
  <si>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</si>
  <si>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</si>
  <si>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</si>
  <si>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</si>
  <si>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</si>
  <si>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</si>
  <si>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</si>
  <si>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</si>
  <si>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</si>
  <si>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</si>
  <si>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</si>
  <si>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</si>
  <si>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</si>
  <si>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</si>
  <si>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</si>
  <si>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</si>
  <si>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</si>
  <si>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</si>
  <si>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</si>
  <si>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</si>
  <si>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</si>
  <si>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</si>
  <si>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</si>
  <si>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</si>
  <si>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</si>
  <si>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</si>
  <si>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</si>
  <si>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</si>
  <si>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</si>
  <si>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</si>
  <si>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</si>
  <si>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</si>
  <si>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</si>
  <si>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</si>
  <si>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</si>
  <si>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</si>
  <si>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</si>
  <si>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</si>
  <si>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</si>
  <si>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</si>
  <si>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</si>
  <si>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</si>
  <si>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</si>
  <si>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</si>
  <si>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</si>
  <si>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</si>
  <si>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</si>
  <si>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</si>
  <si>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</si>
  <si>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</si>
  <si>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</si>
  <si>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</si>
  <si>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</si>
  <si>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</si>
  <si>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</si>
  <si>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</si>
  <si>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</si>
  <si>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</si>
  <si>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</si>
  <si>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</si>
  <si>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</si>
  <si>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</si>
  <si>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</si>
  <si>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</si>
  <si>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</si>
  <si>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</si>
  <si>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</si>
  <si>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</si>
  <si>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</si>
  <si>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</si>
  <si>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</si>
  <si>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</si>
  <si>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</si>
  <si>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</si>
  <si>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</si>
  <si>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</si>
  <si>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</si>
  <si>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</si>
  <si>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</si>
  <si>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</si>
  <si>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</si>
  <si>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</si>
  <si>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</si>
  <si>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</si>
  <si>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</si>
  <si>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</si>
  <si>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</si>
  <si>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</si>
  <si>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</si>
  <si>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</si>
  <si>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</si>
  <si>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</si>
  <si>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</si>
  <si>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</si>
  <si>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</si>
  <si>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</si>
  <si>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</si>
  <si>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</si>
  <si>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</si>
  <si>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</si>
  <si>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</si>
  <si>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</si>
  <si>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</si>
  <si>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</si>
  <si>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</si>
  <si>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</si>
  <si>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</si>
  <si>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</si>
  <si>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</si>
  <si>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</si>
  <si>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</si>
  <si>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</si>
  <si>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</si>
  <si>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</si>
  <si>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</si>
  <si>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</si>
  <si>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</si>
  <si>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</si>
  <si>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</si>
  <si>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</si>
  <si>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</si>
  <si>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</si>
  <si>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</si>
  <si>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</si>
  <si>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</si>
  <si>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</si>
  <si>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</si>
  <si>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</si>
  <si>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</si>
  <si>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</si>
  <si>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</si>
  <si>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</si>
  <si>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</si>
  <si>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</si>
  <si>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</si>
  <si>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</si>
  <si>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</si>
  <si>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</si>
  <si>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</si>
  <si>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</si>
  <si>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</si>
  <si>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</si>
  <si>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</si>
  <si>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</si>
  <si>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</si>
  <si>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</si>
  <si>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</si>
  <si>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</si>
  <si>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</si>
  <si>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</si>
  <si>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</si>
  <si>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</si>
  <si>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</si>
  <si>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</si>
  <si>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</si>
  <si>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</si>
  <si>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</si>
  <si>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</si>
  <si>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</si>
  <si>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</si>
  <si>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</si>
  <si>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</si>
  <si>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</si>
  <si>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</si>
  <si>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</si>
  <si>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</si>
  <si>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</si>
  <si>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</si>
  <si>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</si>
  <si>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</si>
  <si>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</si>
  <si>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</si>
  <si>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</si>
  <si>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</si>
  <si>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</si>
  <si>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</si>
  <si>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</si>
  <si>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</si>
  <si>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</si>
  <si>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</si>
  <si>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</si>
  <si>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</si>
  <si>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</si>
  <si>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</si>
  <si>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</si>
  <si>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</si>
  <si>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</si>
  <si>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</si>
  <si>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</si>
  <si>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</si>
  <si>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</si>
  <si>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</si>
  <si>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</si>
  <si>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</si>
  <si>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</si>
  <si>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</si>
  <si>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</si>
  <si>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</si>
  <si>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</si>
  <si>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</si>
  <si>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</si>
  <si>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</si>
  <si>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</si>
  <si>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</si>
  <si>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</si>
  <si>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</si>
  <si>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</si>
  <si>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</si>
  <si>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</si>
  <si>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</si>
  <si>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</si>
  <si>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</si>
  <si>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</si>
  <si>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</si>
  <si>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</si>
  <si>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</si>
  <si>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</si>
  <si>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</si>
  <si>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</si>
  <si>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</si>
  <si>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</si>
  <si>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</si>
  <si>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</si>
  <si>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</si>
  <si>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</si>
  <si>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</si>
  <si>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</si>
  <si>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</si>
  <si>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</si>
  <si>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</si>
  <si>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</si>
  <si>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</si>
  <si>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</si>
  <si>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</si>
  <si>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</si>
  <si>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</si>
  <si>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</si>
  <si>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</si>
  <si>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</si>
  <si>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</si>
  <si>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</si>
  <si>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</si>
  <si>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</si>
  <si>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</si>
  <si>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</si>
  <si>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</si>
  <si>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</si>
  <si>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</si>
  <si>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</si>
  <si>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</si>
  <si>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</si>
  <si>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</si>
  <si>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</si>
  <si>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</si>
  <si>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</si>
  <si>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</si>
  <si>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</si>
  <si>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</si>
  <si>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</si>
  <si>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</si>
  <si>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</si>
  <si>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</si>
  <si>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</si>
  <si>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</si>
  <si>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</si>
  <si>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</si>
  <si>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</si>
  <si>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</si>
  <si>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</si>
  <si>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</si>
  <si>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</si>
  <si>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</si>
  <si>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</si>
  <si>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</si>
  <si>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</si>
  <si>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</si>
  <si>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</si>
  <si>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</si>
  <si>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</si>
  <si>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</si>
  <si>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</si>
  <si>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</si>
  <si>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</si>
  <si>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</si>
  <si>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</si>
  <si>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</si>
  <si>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</si>
  <si>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</si>
  <si>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</si>
  <si>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</si>
  <si>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</si>
  <si>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</si>
  <si>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</si>
  <si>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</si>
  <si>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</si>
  <si>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</si>
  <si>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</si>
  <si>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</si>
  <si>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</si>
  <si>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</si>
  <si>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</si>
  <si>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</si>
  <si>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</si>
  <si>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</si>
  <si>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</si>
  <si>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</si>
  <si>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</si>
  <si>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</si>
  <si>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</si>
  <si>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</si>
  <si>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</si>
  <si>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</si>
  <si>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</si>
  <si>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</si>
  <si>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</si>
  <si>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</si>
  <si>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</si>
  <si>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</si>
  <si>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</si>
  <si>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</si>
  <si>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</si>
  <si>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</si>
  <si>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</si>
  <si>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</si>
  <si>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</si>
  <si>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</si>
  <si>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</si>
  <si>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</si>
  <si>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</si>
  <si>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</si>
  <si>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</si>
  <si>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</si>
  <si>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</si>
  <si>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</si>
  <si>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</si>
  <si>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</si>
  <si>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</si>
  <si>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</si>
  <si>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</si>
  <si>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</si>
  <si>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</si>
  <si>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</si>
  <si>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</si>
  <si>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</si>
  <si>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</si>
  <si>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</si>
  <si>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</si>
  <si>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</si>
  <si>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</si>
  <si>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</si>
  <si>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</si>
  <si>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</si>
  <si>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</si>
  <si>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</si>
  <si>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</si>
  <si>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</si>
  <si>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</si>
  <si>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</si>
  <si>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</si>
  <si>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</si>
  <si>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</si>
  <si>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</si>
  <si>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</si>
  <si>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</si>
  <si>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</si>
  <si>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</si>
  <si>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</si>
  <si>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</si>
  <si>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</si>
  <si>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</si>
  <si>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</si>
  <si>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</si>
  <si>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</si>
  <si>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</si>
  <si>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</si>
  <si>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</si>
  <si>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</si>
  <si>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</si>
  <si>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</si>
  <si>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</si>
  <si>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</si>
  <si>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</si>
  <si>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</si>
  <si>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</si>
  <si>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</si>
  <si>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</si>
  <si>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</si>
  <si>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</si>
  <si>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</si>
  <si>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</si>
  <si>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</si>
  <si>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</si>
  <si>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</si>
  <si>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</si>
  <si>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</si>
  <si>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</si>
  <si>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</si>
  <si>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</si>
  <si>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</si>
  <si>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</si>
  <si>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</si>
  <si>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</si>
  <si>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</si>
  <si>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</si>
  <si>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</si>
  <si>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</si>
  <si>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</si>
  <si>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</si>
  <si>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</si>
  <si>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</si>
  <si>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</si>
  <si>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</si>
  <si>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</si>
  <si>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</si>
  <si>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</si>
  <si>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</si>
  <si>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</si>
  <si>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</si>
  <si>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</si>
  <si>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</si>
  <si>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</si>
  <si>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</si>
  <si>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</si>
  <si>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</si>
  <si>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</si>
  <si>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</si>
  <si>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</si>
  <si>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</si>
  <si>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</si>
  <si>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</si>
  <si>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</si>
  <si>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</si>
  <si>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</si>
  <si>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</si>
  <si>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</si>
  <si>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</si>
  <si>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</si>
  <si>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</si>
  <si>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</si>
  <si>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</si>
  <si>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</si>
  <si>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</si>
  <si>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</si>
  <si>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</si>
  <si>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</si>
  <si>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</si>
  <si>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</si>
  <si>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</si>
  <si>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</si>
  <si>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</si>
  <si>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</si>
  <si>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</si>
  <si>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</si>
  <si>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</si>
  <si>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</si>
  <si>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</si>
  <si>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</si>
  <si>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</si>
  <si>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</si>
  <si>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</si>
  <si>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</si>
  <si>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</si>
  <si>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</si>
  <si>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</si>
  <si>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</si>
  <si>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</si>
  <si>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</si>
  <si>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</si>
  <si>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</si>
  <si>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</si>
  <si>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</si>
  <si>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</si>
  <si>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</si>
  <si>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</si>
  <si>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</si>
  <si>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</si>
  <si>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</si>
  <si>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</si>
  <si>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</si>
  <si>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</si>
  <si>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</si>
  <si>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</si>
  <si>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</si>
  <si>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</si>
  <si>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</si>
  <si>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</si>
  <si>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</si>
  <si>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</si>
  <si>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</si>
  <si>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</si>
  <si>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</si>
  <si>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</si>
  <si>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</si>
  <si>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</si>
  <si>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</si>
  <si>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</si>
  <si>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</si>
  <si>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</si>
  <si>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</si>
  <si>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</si>
  <si>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</si>
  <si>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</si>
  <si>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</si>
  <si>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</si>
  <si>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</si>
  <si>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</si>
  <si>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</si>
  <si>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</si>
  <si>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</si>
  <si>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</si>
  <si>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</si>
  <si>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</si>
  <si>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</si>
  <si>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</si>
  <si>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</si>
  <si>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</si>
  <si>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</si>
  <si>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</si>
  <si>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</si>
  <si>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</si>
  <si>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</si>
  <si>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</si>
  <si>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</si>
  <si>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</si>
  <si>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</si>
  <si>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</si>
  <si>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</si>
  <si>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</si>
  <si>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</si>
  <si>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</si>
  <si>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</si>
  <si>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</si>
  <si>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</si>
  <si>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</si>
  <si>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</si>
  <si>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</si>
  <si>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</si>
  <si>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</si>
  <si>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</si>
  <si>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</si>
  <si>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</si>
  <si>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</si>
  <si>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</si>
  <si>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</si>
  <si>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</si>
  <si>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</si>
  <si>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</si>
  <si>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</si>
  <si>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</si>
  <si>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</si>
  <si>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</si>
  <si>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</si>
  <si>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</si>
  <si>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</si>
  <si>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</si>
  <si>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</si>
  <si>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</si>
  <si>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</si>
  <si>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</si>
  <si>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</si>
  <si>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</si>
  <si>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</si>
  <si>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</si>
  <si>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</si>
  <si>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</si>
  <si>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</si>
  <si>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</si>
  <si>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</si>
  <si>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</si>
  <si>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</si>
  <si>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</si>
  <si>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</si>
  <si>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</si>
  <si>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</si>
  <si>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</si>
  <si>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</si>
  <si>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</si>
  <si>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</si>
  <si>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</si>
  <si>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</si>
  <si>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</si>
  <si>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</si>
  <si>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</si>
  <si>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</si>
  <si>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</si>
  <si>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</si>
  <si>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</si>
  <si>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</si>
  <si>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</si>
  <si>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</si>
  <si>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</si>
  <si>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</si>
  <si>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</si>
  <si>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</si>
  <si>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</si>
  <si>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</si>
  <si>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</si>
  <si>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</si>
  <si>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</si>
  <si>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</si>
  <si>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</si>
  <si>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</si>
  <si>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</si>
  <si>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</si>
  <si>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</si>
  <si>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</si>
  <si>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</si>
  <si>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</si>
  <si>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</si>
  <si>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</si>
  <si>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</si>
  <si>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</si>
  <si>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</si>
  <si>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</si>
  <si>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</si>
  <si>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</si>
  <si>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</si>
  <si>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</si>
  <si>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</si>
  <si>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</si>
  <si>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</si>
  <si>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</si>
  <si>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</si>
  <si>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</si>
  <si>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</si>
  <si>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</si>
  <si>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</si>
  <si>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</si>
  <si>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</si>
  <si>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</si>
  <si>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</si>
  <si>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</si>
  <si>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</si>
  <si>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</si>
  <si>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</si>
  <si>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</si>
  <si>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</si>
  <si>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</si>
  <si>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</si>
  <si>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</si>
  <si>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</si>
  <si>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</si>
  <si>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</si>
  <si>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</si>
  <si>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</si>
  <si>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</si>
  <si>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</si>
  <si>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</si>
  <si>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</si>
  <si>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</si>
  <si>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</si>
  <si>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</si>
  <si>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</si>
  <si>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</si>
  <si>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</si>
  <si>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</si>
  <si>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</si>
  <si>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</si>
  <si>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</si>
  <si>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</si>
  <si>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</si>
  <si>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</si>
  <si>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</si>
  <si>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</si>
  <si>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</si>
  <si>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</si>
  <si>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</si>
  <si>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</si>
  <si>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</si>
  <si>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</si>
  <si>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</si>
  <si>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</si>
  <si>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</si>
  <si>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</si>
  <si>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</si>
  <si>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</si>
  <si>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</si>
  <si>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</si>
  <si>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</si>
  <si>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</si>
  <si>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</si>
  <si>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</si>
  <si>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</si>
  <si>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</si>
  <si>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</si>
  <si>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</si>
  <si>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</si>
  <si>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</si>
  <si>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</si>
  <si>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</si>
  <si>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</si>
  <si>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</si>
  <si>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</si>
  <si>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</si>
  <si>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</si>
  <si>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</si>
  <si>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</si>
  <si>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</si>
  <si>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</si>
  <si>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</si>
  <si>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</si>
  <si>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</si>
  <si>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</si>
  <si>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</si>
  <si>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</si>
  <si>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</si>
  <si>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</si>
  <si>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</si>
  <si>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</si>
  <si>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</si>
  <si>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</si>
  <si>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</si>
  <si>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</si>
  <si>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</si>
  <si>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</si>
  <si>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</si>
  <si>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</si>
  <si>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</si>
  <si>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</si>
  <si>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</si>
  <si>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</si>
  <si>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</si>
  <si>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</si>
  <si>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</si>
  <si>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</si>
  <si>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</si>
  <si>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</si>
  <si>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</si>
  <si>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</si>
  <si>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</si>
  <si>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</si>
  <si>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</si>
  <si>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</si>
  <si>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</si>
  <si>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</si>
  <si>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</si>
  <si>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</si>
  <si>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</si>
  <si>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</si>
  <si>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</si>
  <si>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</si>
  <si>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</si>
  <si>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</si>
  <si>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</si>
  <si>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</si>
  <si>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</si>
  <si>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</si>
  <si>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</si>
  <si>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</si>
  <si>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</si>
  <si>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</si>
  <si>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</si>
  <si>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</si>
  <si>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</si>
  <si>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</si>
  <si>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</si>
  <si>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</si>
  <si>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</si>
  <si>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</si>
  <si>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</si>
  <si>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</si>
  <si>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</si>
  <si>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</si>
  <si>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</si>
  <si>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</si>
  <si>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</si>
  <si>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</si>
  <si>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</si>
  <si>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</si>
  <si>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</si>
  <si>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</si>
  <si>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</si>
  <si>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</si>
  <si>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</si>
  <si>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</si>
  <si>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</si>
  <si>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</si>
  <si>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</si>
  <si>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</si>
  <si>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</si>
  <si>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</si>
  <si>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</si>
  <si>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</si>
  <si>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</si>
  <si>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</si>
  <si>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</si>
  <si>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</si>
  <si>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</si>
  <si>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</si>
  <si>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</si>
  <si>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</si>
  <si>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</si>
  <si>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</si>
  <si>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</si>
  <si>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</si>
  <si>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</si>
  <si>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</si>
  <si>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</si>
  <si>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</si>
  <si>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</si>
  <si>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</si>
  <si>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</si>
  <si>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</si>
  <si>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</si>
  <si>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</si>
  <si>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</si>
  <si>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</si>
  <si>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</si>
  <si>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</si>
  <si>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</si>
  <si>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</si>
  <si>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</si>
  <si>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</si>
  <si>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</si>
  <si>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</si>
  <si>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</si>
  <si>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</si>
  <si>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</si>
  <si>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</si>
  <si>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</si>
  <si>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</si>
  <si>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</si>
  <si>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</si>
  <si>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</si>
  <si>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</si>
  <si>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</si>
  <si>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</si>
  <si>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</si>
  <si>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</si>
  <si>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</si>
  <si>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</si>
  <si>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</si>
  <si>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</si>
  <si>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</si>
  <si>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</si>
  <si>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</si>
  <si>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</si>
  <si>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</si>
  <si>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</si>
  <si>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</si>
  <si>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</si>
  <si>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</si>
  <si>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</si>
  <si>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</si>
  <si>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</si>
  <si>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</si>
  <si>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</si>
  <si>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</si>
  <si>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</si>
  <si>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</si>
  <si>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</si>
  <si>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</si>
  <si>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</si>
  <si>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</si>
  <si>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</si>
  <si>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</si>
  <si>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</si>
  <si>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</si>
  <si>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</si>
  <si>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</si>
  <si>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</si>
  <si>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</si>
  <si>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</si>
  <si>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</si>
  <si>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</si>
  <si>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</si>
  <si>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</si>
  <si>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</si>
  <si>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</si>
  <si>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</si>
  <si>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</si>
  <si>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</si>
  <si>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</si>
  <si>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</si>
  <si>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</si>
  <si>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</si>
  <si>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</si>
  <si>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</si>
  <si>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</si>
  <si>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</si>
  <si>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</si>
  <si>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</si>
  <si>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</si>
  <si>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</si>
  <si>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</si>
  <si>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</si>
  <si>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</si>
  <si>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</si>
  <si>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</si>
  <si>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</si>
  <si>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</si>
  <si>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</si>
  <si>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</si>
  <si>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</si>
  <si>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</si>
  <si>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</si>
  <si>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</si>
  <si>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</si>
  <si>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</si>
  <si>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</si>
  <si>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</si>
  <si>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</si>
  <si>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</si>
  <si>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</si>
  <si>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</si>
  <si>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</si>
  <si>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</si>
  <si>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</si>
  <si>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</si>
  <si>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</si>
  <si>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</si>
  <si>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</si>
  <si>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</si>
  <si>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</si>
  <si>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</si>
  <si>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</si>
  <si>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</si>
  <si>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</si>
  <si>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</si>
  <si>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</si>
  <si>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</si>
  <si>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</si>
  <si>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</si>
  <si>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</si>
  <si>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</si>
  <si>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</si>
  <si>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</si>
  <si>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</si>
  <si>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</si>
  <si>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</si>
  <si>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</si>
  <si>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</si>
  <si>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</si>
  <si>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</si>
  <si>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</si>
  <si>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</si>
  <si>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</si>
  <si>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</si>
  <si>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</si>
  <si>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</si>
  <si>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</si>
  <si>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</si>
  <si>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</si>
  <si>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</si>
  <si>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</si>
  <si>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</si>
  <si>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</si>
  <si>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</si>
  <si>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</si>
  <si>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</si>
  <si>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</si>
  <si>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</si>
  <si>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</si>
  <si>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</si>
  <si>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</si>
  <si>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</si>
  <si>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</si>
  <si>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</si>
  <si>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</si>
  <si>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</si>
  <si>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</si>
  <si>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</si>
  <si>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</si>
  <si>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</si>
  <si>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</si>
  <si>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</si>
  <si>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</si>
  <si>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</si>
  <si>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</si>
  <si>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</si>
  <si>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</si>
  <si>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</si>
  <si>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</si>
  <si>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</si>
  <si>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</si>
  <si>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</si>
  <si>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</si>
  <si>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</si>
  <si>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</si>
  <si>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</si>
  <si>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</si>
  <si>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</si>
  <si>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</si>
  <si>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</si>
  <si>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</si>
  <si>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</si>
  <si>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</si>
  <si>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</si>
  <si>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</si>
  <si>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</si>
  <si>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</si>
  <si>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</si>
  <si>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</si>
  <si>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</si>
  <si>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</si>
  <si>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</si>
  <si>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</si>
  <si>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</si>
  <si>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</si>
  <si>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</si>
  <si>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</si>
  <si>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</si>
  <si>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</si>
  <si>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</si>
  <si>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</si>
  <si>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</si>
  <si>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</si>
  <si>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</si>
  <si>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</si>
  <si>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</si>
  <si>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</si>
  <si>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</si>
  <si>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</si>
  <si>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</si>
  <si>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</si>
  <si>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</si>
  <si>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</si>
  <si>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</si>
  <si>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</si>
  <si>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</si>
  <si>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</si>
  <si>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</si>
  <si>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</si>
  <si>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</si>
  <si>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</si>
  <si>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</si>
  <si>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</si>
  <si>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</si>
  <si>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</si>
  <si>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</si>
  <si>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</si>
  <si>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</si>
  <si>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</si>
  <si>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</si>
  <si>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</si>
  <si>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</si>
  <si>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</si>
  <si>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</si>
  <si>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</si>
  <si>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</si>
  <si>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</si>
  <si>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</si>
  <si>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</si>
  <si>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</si>
  <si>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</si>
  <si>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</si>
  <si>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</si>
  <si>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</si>
  <si>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</si>
  <si>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</si>
  <si>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</si>
  <si>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</si>
  <si>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</si>
  <si>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</si>
  <si>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</si>
  <si>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</si>
  <si>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</si>
  <si>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</si>
  <si>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</si>
  <si>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</si>
  <si>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</si>
  <si>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</si>
  <si>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</si>
  <si>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</si>
  <si>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</si>
  <si>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</si>
  <si>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</si>
  <si>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</si>
  <si>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</si>
  <si>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</si>
  <si>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</si>
  <si>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</si>
  <si>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</si>
  <si>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</si>
  <si>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</si>
  <si>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</si>
  <si>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</si>
  <si>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</si>
  <si>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</si>
  <si>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</si>
  <si>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</si>
  <si>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</si>
  <si>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</si>
  <si>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</si>
  <si>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</si>
  <si>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</si>
  <si>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</si>
  <si>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</si>
  <si>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</si>
  <si>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</si>
  <si>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</si>
  <si>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</si>
  <si>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</si>
  <si>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</si>
  <si>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</si>
  <si>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</si>
  <si>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</si>
  <si>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</si>
  <si>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</si>
  <si>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</si>
  <si>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</si>
  <si>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</si>
  <si>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</si>
  <si>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</si>
  <si>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</si>
  <si>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</si>
  <si>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</si>
  <si>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</si>
  <si>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</si>
  <si>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</si>
  <si>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</si>
  <si>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</si>
  <si>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</si>
  <si>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</si>
  <si>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</si>
  <si>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</si>
  <si>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</si>
  <si>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</si>
  <si>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</si>
  <si>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</si>
  <si>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</si>
  <si>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</si>
  <si>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</si>
  <si>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</si>
  <si>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</si>
  <si>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</si>
  <si>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</si>
  <si>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</si>
  <si>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</si>
  <si>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</si>
  <si>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</si>
  <si>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</si>
  <si>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</si>
  <si>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</si>
  <si>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</si>
  <si>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</si>
  <si>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</si>
  <si>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</si>
  <si>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</si>
  <si>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</si>
  <si>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</si>
  <si>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</si>
  <si>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</si>
  <si>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</si>
  <si>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</si>
  <si>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</si>
  <si>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</si>
  <si>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</si>
  <si>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</si>
  <si>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</si>
  <si>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</si>
  <si>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</si>
  <si>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</si>
  <si>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</si>
  <si>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</si>
  <si>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</si>
  <si>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</si>
  <si>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</si>
  <si>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</si>
  <si>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</si>
  <si>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</si>
  <si>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</si>
  <si>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</si>
  <si>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</si>
  <si>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</si>
  <si>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</si>
  <si>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</si>
  <si>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</si>
  <si>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</si>
  <si>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</si>
  <si>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</si>
  <si>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</si>
  <si>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</si>
  <si>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</si>
  <si>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</si>
  <si>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</si>
  <si>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</si>
  <si>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</si>
  <si>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</si>
  <si>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</si>
  <si>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</si>
  <si>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</si>
  <si>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</si>
  <si>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</si>
  <si>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</si>
  <si>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</si>
  <si>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</si>
  <si>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</si>
  <si>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</si>
  <si>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</si>
  <si>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</si>
  <si>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</si>
  <si>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</si>
  <si>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</si>
  <si>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</si>
  <si>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</si>
  <si>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</si>
  <si>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</si>
  <si>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</si>
  <si>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</si>
  <si>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</si>
  <si>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</si>
  <si>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</si>
  <si>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</si>
  <si>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</si>
  <si>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</si>
  <si>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</si>
  <si>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</si>
  <si>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</si>
  <si>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</si>
  <si>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</si>
  <si>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</si>
  <si>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</si>
  <si>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</si>
  <si>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</si>
  <si>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</si>
  <si>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</si>
  <si>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</si>
  <si>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</si>
  <si>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</si>
  <si>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</si>
  <si>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</si>
  <si>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</si>
  <si>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</si>
  <si>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</si>
  <si>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</si>
  <si>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</si>
  <si>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</si>
  <si>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</si>
  <si>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</si>
  <si>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</si>
  <si>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</si>
  <si>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</si>
  <si>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</si>
  <si>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</si>
  <si>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</si>
  <si>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</si>
  <si>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</si>
  <si>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</si>
  <si>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</si>
  <si>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</si>
  <si>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</si>
  <si>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</si>
  <si>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</si>
  <si>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</si>
  <si>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</si>
  <si>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</si>
  <si>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</si>
  <si>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</si>
  <si>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</si>
  <si>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</si>
  <si>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</si>
  <si>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</si>
  <si>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</si>
  <si>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</si>
  <si>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</si>
  <si>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</si>
  <si>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</si>
  <si>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</si>
  <si>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</si>
  <si>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</si>
  <si>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</si>
  <si>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</si>
  <si>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</si>
  <si>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</si>
  <si>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</si>
  <si>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</si>
  <si>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</si>
  <si>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</si>
  <si>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</si>
  <si>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</si>
  <si>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</si>
  <si>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</si>
  <si>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</si>
  <si>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</si>
  <si>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</si>
  <si>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</si>
  <si>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</si>
  <si>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</si>
  <si>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</si>
  <si>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</si>
  <si>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</si>
  <si>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</si>
  <si>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</si>
  <si>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</si>
  <si>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</si>
  <si>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</si>
  <si>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</si>
  <si>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</si>
  <si>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</si>
  <si>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</si>
  <si>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</si>
  <si>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</si>
  <si>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</si>
  <si>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</si>
  <si>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</si>
  <si>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</si>
  <si>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</si>
  <si>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</si>
  <si>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</si>
  <si>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</si>
  <si>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</si>
  <si>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</si>
  <si>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</si>
  <si>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</si>
  <si>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</si>
  <si>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</si>
  <si>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</si>
  <si>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</si>
  <si>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</si>
  <si>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</si>
  <si>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</si>
  <si>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</si>
  <si>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</si>
  <si>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</si>
  <si>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</si>
  <si>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</si>
  <si>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</si>
  <si>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</si>
  <si>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</si>
  <si>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</si>
  <si>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</si>
  <si>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</si>
  <si>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</si>
  <si>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</si>
  <si>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</si>
  <si>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</si>
  <si>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</si>
  <si>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</si>
  <si>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</si>
  <si>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</si>
  <si>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</si>
  <si>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</si>
  <si>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</si>
  <si>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</si>
  <si>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</si>
  <si>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</si>
  <si>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</si>
  <si>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</si>
  <si>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</si>
  <si>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</si>
  <si>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</si>
  <si>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</si>
  <si>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</si>
  <si>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</si>
  <si>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</si>
  <si>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</si>
  <si>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</si>
  <si>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</si>
  <si>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</si>
  <si>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</si>
  <si>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</si>
  <si>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</si>
  <si>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</si>
  <si>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</si>
  <si>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</si>
  <si>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</si>
  <si>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</si>
  <si>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</si>
  <si>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</si>
  <si>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</si>
  <si>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</si>
  <si>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</si>
  <si>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</si>
  <si>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</si>
  <si>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</si>
  <si>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</si>
  <si>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</si>
  <si>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</si>
  <si>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</si>
  <si>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</si>
  <si>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</si>
  <si>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</si>
  <si>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</si>
  <si>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</si>
  <si>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</si>
  <si>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</si>
  <si>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</si>
  <si>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</si>
  <si>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</si>
  <si>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</si>
  <si>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</si>
  <si>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</si>
  <si>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</si>
  <si>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</si>
  <si>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</si>
  <si>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</si>
  <si>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</si>
  <si>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</si>
  <si>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</si>
  <si>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</si>
  <si>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</si>
  <si>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</si>
  <si>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</si>
  <si>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</si>
  <si>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</si>
  <si>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</si>
  <si>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</si>
  <si>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</si>
  <si>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</si>
  <si>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</si>
  <si>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</si>
  <si>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</si>
  <si>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</si>
  <si>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</si>
  <si>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</si>
  <si>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</si>
  <si>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</si>
  <si>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</si>
  <si>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</si>
  <si>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</si>
  <si>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</si>
  <si>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</si>
  <si>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</si>
  <si>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</si>
  <si>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</si>
  <si>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</si>
  <si>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</si>
  <si>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</si>
  <si>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</si>
  <si>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</si>
  <si>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</si>
  <si>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</si>
  <si>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</si>
  <si>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</si>
  <si>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</si>
  <si>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</si>
  <si>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</si>
  <si>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</si>
  <si>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</si>
  <si>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</si>
  <si>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</si>
  <si>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</si>
  <si>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</si>
  <si>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</si>
  <si>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</si>
  <si>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</si>
  <si>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</si>
  <si>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</si>
  <si>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</si>
  <si>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</si>
  <si>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</si>
  <si>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</si>
  <si>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</si>
  <si>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</si>
  <si>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</si>
  <si>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</si>
  <si>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</si>
  <si>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</si>
  <si>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</si>
  <si>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</si>
  <si>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</si>
  <si>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</si>
  <si>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</si>
  <si>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</si>
  <si>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</si>
  <si>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</si>
  <si>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</si>
  <si>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</si>
  <si>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</si>
  <si>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</si>
  <si>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</si>
  <si>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</si>
  <si>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</si>
  <si>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</si>
  <si>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</si>
  <si>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</si>
  <si>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</si>
  <si>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</si>
  <si>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</si>
  <si>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</si>
  <si>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</si>
  <si>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</si>
  <si>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</si>
  <si>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</si>
  <si>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</si>
  <si>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</si>
  <si>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</si>
  <si>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</si>
  <si>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</si>
  <si>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</si>
  <si>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</si>
  <si>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</si>
  <si>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</si>
  <si>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</si>
  <si>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</si>
  <si>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</si>
  <si>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</si>
  <si>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</si>
  <si>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</si>
  <si>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</si>
  <si>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</si>
  <si>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</si>
  <si>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</si>
  <si>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</si>
  <si>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</si>
  <si>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</si>
  <si>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</si>
  <si>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</si>
  <si>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</si>
  <si>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</si>
  <si>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</si>
  <si>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</si>
  <si>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</si>
  <si>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</si>
  <si>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</si>
  <si>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</si>
  <si>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</si>
  <si>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</si>
  <si>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</si>
  <si>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</si>
  <si>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</si>
  <si>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</si>
  <si>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</si>
  <si>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</si>
  <si>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</si>
  <si>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</si>
  <si>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</si>
  <si>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</si>
  <si>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</si>
  <si>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</si>
  <si>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</si>
  <si>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</si>
  <si>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</si>
  <si>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</si>
  <si>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</si>
  <si>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</si>
  <si>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</si>
  <si>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</si>
  <si>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</si>
  <si>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</si>
  <si>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</si>
  <si>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</si>
  <si>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</si>
  <si>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</si>
  <si>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</si>
  <si>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</si>
  <si>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</si>
  <si>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</si>
  <si>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</si>
  <si>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</si>
  <si>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</si>
  <si>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</si>
  <si>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</si>
  <si>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</si>
  <si>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</si>
  <si>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</si>
  <si>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</si>
  <si>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</si>
  <si>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</si>
  <si>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</si>
  <si>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</si>
  <si>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</si>
  <si>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</si>
  <si>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</si>
  <si>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</si>
  <si>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</si>
  <si>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</si>
  <si>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</si>
  <si>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</si>
  <si>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</si>
  <si>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</si>
  <si>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</si>
  <si>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</si>
  <si>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</si>
  <si>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</si>
  <si>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</si>
  <si>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</si>
  <si>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</si>
  <si>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</si>
  <si>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</si>
  <si>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</si>
  <si>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</si>
  <si>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</si>
  <si>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</si>
  <si>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</si>
  <si>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</si>
  <si>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</si>
  <si>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</si>
  <si>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</si>
  <si>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</si>
  <si>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</si>
  <si>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</si>
  <si>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</si>
  <si>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</si>
  <si>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</si>
  <si>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</si>
  <si>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</si>
  <si>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</si>
  <si>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</si>
  <si>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</si>
  <si>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</si>
  <si>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</si>
  <si>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</si>
  <si>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</si>
  <si>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</si>
  <si>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</si>
  <si>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</si>
  <si>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</si>
  <si>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</si>
  <si>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</si>
  <si>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</si>
  <si>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</si>
  <si>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</si>
  <si>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</si>
  <si>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</si>
  <si>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</si>
  <si>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</si>
  <si>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</si>
  <si>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</si>
  <si>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</si>
  <si>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</si>
  <si>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</si>
  <si>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</si>
  <si>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</si>
  <si>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</si>
  <si>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</si>
  <si>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</si>
  <si>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</si>
  <si>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</si>
  <si>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</si>
  <si>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</si>
  <si>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</si>
  <si>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</si>
  <si>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</si>
  <si>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</si>
  <si>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</si>
  <si>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</si>
  <si>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</si>
  <si>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</si>
  <si>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</si>
  <si>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</si>
  <si>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</si>
  <si>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</si>
  <si>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</si>
  <si>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</si>
  <si>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</si>
  <si>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</si>
  <si>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</si>
  <si>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</si>
  <si>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</si>
  <si>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</si>
  <si>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</si>
  <si>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</si>
  <si>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</si>
  <si>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</si>
  <si>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</si>
  <si>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</si>
  <si>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</si>
  <si>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</si>
  <si>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</si>
  <si>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</si>
  <si>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</si>
  <si>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</si>
  <si>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</si>
  <si>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</si>
  <si>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</si>
  <si>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</si>
  <si>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</si>
  <si>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</si>
  <si>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</si>
  <si>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</si>
  <si>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</si>
  <si>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</si>
  <si>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</si>
  <si>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</si>
  <si>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</si>
  <si>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</si>
  <si>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</si>
  <si>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</si>
  <si>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</si>
  <si>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</si>
  <si>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</si>
  <si>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</si>
  <si>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</si>
  <si>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</si>
  <si>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</si>
  <si>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</si>
  <si>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</si>
  <si>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</si>
  <si>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</si>
  <si>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</si>
  <si>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</si>
  <si>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</si>
  <si>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</si>
  <si>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</si>
  <si>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</si>
  <si>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</si>
  <si>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</si>
  <si>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</si>
  <si>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</si>
  <si>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</si>
  <si>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</si>
  <si>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</si>
  <si>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</si>
  <si>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</si>
  <si>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</si>
  <si>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</si>
  <si>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</si>
  <si>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</si>
  <si>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</si>
  <si>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</si>
  <si>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</si>
  <si>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</si>
  <si>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</si>
  <si>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</si>
  <si>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</si>
  <si>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</si>
  <si>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</si>
  <si>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</si>
  <si>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</si>
  <si>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</si>
  <si>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</si>
  <si>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</si>
  <si>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</si>
  <si>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</si>
  <si>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</si>
  <si>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</si>
  <si>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</si>
  <si>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</si>
  <si>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</si>
  <si>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</si>
  <si>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</si>
  <si>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</si>
  <si>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</si>
  <si>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</si>
  <si>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</si>
  <si>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</si>
  <si>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</si>
  <si>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</si>
  <si>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</si>
  <si>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</si>
  <si>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</si>
  <si>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</si>
  <si>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</si>
  <si>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</si>
  <si>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</si>
  <si>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</si>
  <si>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</si>
  <si>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</si>
  <si>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</si>
  <si>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</si>
  <si>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</si>
  <si>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</si>
  <si>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</si>
  <si>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</si>
  <si>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</si>
  <si>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</si>
  <si>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</si>
  <si>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</si>
  <si>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</si>
  <si>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</si>
  <si>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</si>
  <si>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</si>
  <si>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</si>
  <si>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</si>
  <si>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</si>
  <si>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</si>
  <si>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</si>
  <si>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</si>
  <si>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</si>
  <si>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</si>
  <si>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</si>
  <si>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</si>
  <si>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</si>
  <si>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</si>
  <si>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</si>
  <si>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</si>
  <si>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</si>
  <si>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</si>
  <si>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</si>
  <si>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</si>
  <si>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</si>
  <si>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</si>
  <si>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</si>
  <si>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</si>
  <si>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</si>
  <si>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</si>
  <si>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</si>
  <si>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</si>
  <si>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</si>
  <si>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</si>
  <si>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</si>
  <si>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</si>
  <si>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</si>
  <si>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</si>
  <si>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</si>
  <si>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</si>
  <si>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</si>
  <si>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</si>
  <si>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</si>
  <si>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</si>
  <si>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</si>
  <si>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</si>
  <si>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</si>
  <si>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</si>
  <si>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</si>
  <si>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</si>
  <si>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</si>
  <si>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</si>
  <si>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</si>
  <si>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</si>
  <si>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</si>
  <si>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</si>
  <si>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</si>
  <si>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</si>
  <si>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</si>
  <si>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</si>
  <si>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</si>
  <si>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</si>
  <si>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</si>
  <si>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</si>
  <si>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</si>
  <si>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</si>
  <si>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</si>
  <si>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</si>
  <si>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</si>
  <si>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</si>
  <si>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</si>
  <si>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</si>
  <si>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</si>
  <si>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</si>
  <si>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</si>
  <si>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</si>
  <si>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</si>
  <si>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</si>
  <si>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</si>
  <si>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</si>
  <si>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</si>
  <si>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</si>
  <si>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</si>
  <si>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</si>
  <si>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</si>
  <si>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</si>
  <si>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</si>
  <si>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</si>
  <si>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</si>
  <si>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</si>
  <si>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</si>
  <si>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</si>
  <si>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</si>
  <si>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</si>
  <si>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</si>
  <si>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</si>
  <si>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</si>
  <si>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</si>
  <si>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</si>
  <si>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</si>
  <si>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</si>
  <si>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</si>
  <si>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</si>
  <si>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</si>
  <si>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</si>
  <si>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</si>
  <si>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</si>
  <si>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</si>
  <si>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</si>
  <si>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</si>
  <si>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</si>
  <si>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</si>
  <si>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</si>
  <si>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</si>
  <si>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</si>
  <si>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</si>
  <si>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</si>
  <si>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</si>
  <si>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</si>
  <si>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</si>
  <si>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</si>
  <si>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</si>
  <si>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</si>
  <si>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</si>
  <si>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</si>
  <si>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</si>
  <si>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</si>
  <si>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</si>
  <si>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</si>
  <si>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</si>
  <si>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</si>
  <si>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</si>
  <si>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</si>
  <si>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</si>
  <si>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</si>
  <si>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</si>
  <si>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</si>
  <si>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</si>
  <si>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</si>
  <si>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</si>
  <si>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</si>
  <si>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</si>
  <si>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</si>
  <si>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</si>
  <si>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</si>
  <si>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</si>
  <si>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</si>
  <si>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</si>
  <si>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</si>
  <si>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</si>
  <si>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</si>
  <si>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</si>
  <si>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</si>
  <si>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</si>
  <si>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</si>
  <si>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</si>
  <si>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</si>
  <si>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</si>
  <si>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</si>
  <si>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</si>
  <si>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</si>
  <si>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</si>
  <si>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</si>
  <si>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</si>
  <si>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</si>
  <si>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</si>
  <si>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</si>
  <si>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</si>
  <si>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</si>
  <si>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</si>
  <si>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</si>
  <si>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</si>
  <si>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</si>
  <si>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</si>
  <si>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</si>
  <si>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</si>
  <si>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</si>
  <si>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</si>
  <si>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</si>
  <si>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</si>
  <si>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</si>
  <si>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</si>
  <si>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</si>
  <si>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</si>
  <si>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</si>
  <si>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</si>
  <si>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</si>
  <si>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</si>
  <si>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</si>
  <si>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</si>
  <si>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</si>
  <si>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</si>
  <si>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</si>
  <si>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</si>
  <si>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</si>
  <si>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</si>
  <si>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</si>
  <si>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</si>
  <si>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</si>
  <si>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</si>
  <si>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</si>
  <si>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</si>
  <si>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</si>
  <si>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</si>
  <si>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</si>
  <si>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</si>
  <si>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</si>
  <si>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</si>
  <si>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</si>
  <si>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</si>
  <si>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</si>
  <si>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</si>
  <si>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</si>
  <si>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</si>
  <si>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</si>
  <si>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</si>
  <si>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</si>
  <si>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</si>
  <si>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</si>
  <si>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</si>
  <si>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</si>
  <si>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</si>
  <si>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</si>
  <si>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</si>
  <si>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</si>
  <si>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</si>
  <si>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</si>
  <si>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</si>
  <si>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</si>
  <si>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</si>
  <si>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</si>
  <si>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</si>
  <si>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</si>
  <si>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</si>
  <si>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</si>
  <si>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</si>
  <si>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</si>
  <si>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</si>
  <si>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</si>
  <si>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</si>
  <si>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</si>
  <si>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</si>
  <si>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</si>
  <si>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</si>
  <si>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</si>
  <si>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</si>
  <si>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</si>
  <si>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</si>
  <si>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</si>
  <si>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</si>
  <si>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</si>
  <si>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</si>
  <si>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</si>
  <si>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</si>
  <si>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</si>
  <si>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</si>
  <si>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</si>
  <si>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</si>
  <si>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</si>
  <si>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</si>
  <si>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</si>
  <si>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</si>
  <si>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</si>
  <si>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</si>
  <si>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</si>
  <si>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</si>
  <si>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</si>
  <si>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</si>
  <si>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</si>
  <si>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</si>
  <si>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</si>
  <si>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</si>
  <si>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</si>
  <si>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</si>
  <si>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</si>
  <si>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</si>
  <si>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</si>
  <si>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</si>
  <si>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</si>
  <si>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</si>
  <si>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</si>
  <si>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</si>
  <si>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</si>
  <si>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</si>
  <si>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</si>
  <si>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</si>
  <si>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</si>
  <si>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</si>
  <si>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</si>
  <si>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</si>
  <si>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</si>
  <si>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</si>
  <si>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</si>
  <si>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</si>
  <si>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</si>
  <si>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</si>
  <si>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</si>
  <si>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</si>
  <si>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</si>
  <si>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</si>
  <si>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</si>
  <si>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</si>
  <si>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</si>
  <si>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</si>
  <si>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</si>
  <si>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</si>
  <si>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</si>
  <si>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</si>
  <si>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</si>
  <si>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</si>
  <si>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</si>
  <si>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</si>
  <si>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</si>
  <si>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</si>
  <si>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</si>
  <si>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</si>
  <si>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</si>
  <si>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</si>
  <si>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</si>
  <si>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</si>
  <si>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</si>
  <si>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</si>
  <si>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</si>
  <si>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</si>
  <si>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</si>
  <si>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</si>
  <si>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</si>
  <si>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</si>
  <si>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</si>
  <si>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</si>
  <si>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</si>
  <si>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</si>
  <si>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</si>
  <si>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</si>
  <si>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</si>
  <si>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</si>
  <si>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</si>
  <si>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</si>
  <si>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</si>
  <si>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</si>
  <si>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</si>
  <si>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</si>
  <si>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</si>
  <si>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</si>
  <si>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</si>
  <si>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</si>
  <si>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</si>
  <si>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</si>
  <si>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</si>
  <si>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</si>
  <si>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</si>
  <si>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</si>
  <si>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</si>
  <si>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</si>
  <si>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</si>
  <si>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</si>
  <si>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</si>
  <si>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</si>
  <si>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</si>
  <si>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</si>
  <si>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</si>
  <si>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</si>
  <si>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</si>
  <si>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</si>
  <si>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</si>
  <si>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</si>
  <si>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</si>
  <si>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</si>
  <si>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</si>
  <si>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</si>
  <si>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</si>
  <si>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</si>
  <si>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</si>
  <si>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</si>
  <si>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</si>
  <si>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</si>
  <si>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</si>
  <si>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</si>
  <si>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</si>
  <si>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</si>
  <si>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</si>
  <si>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</si>
  <si>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</si>
  <si>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</si>
  <si>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</si>
  <si>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</si>
  <si>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</si>
  <si>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</si>
  <si>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</si>
  <si>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</si>
  <si>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</si>
  <si>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</si>
  <si>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</si>
  <si>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</si>
  <si>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</si>
  <si>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</si>
  <si>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</si>
  <si>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</si>
  <si>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</si>
  <si>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</si>
  <si>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</si>
  <si>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</si>
  <si>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</si>
  <si>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</si>
  <si>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</si>
  <si>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</si>
  <si>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</si>
  <si>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</si>
  <si>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</si>
  <si>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</si>
  <si>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</si>
  <si>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</si>
  <si>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</si>
  <si>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</si>
  <si>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</si>
  <si>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</si>
  <si>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</si>
  <si>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</si>
  <si>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</si>
  <si>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</si>
  <si>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</si>
  <si>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</si>
  <si>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</si>
  <si>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</si>
  <si>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</si>
  <si>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</si>
  <si>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</si>
  <si>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</si>
  <si>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</si>
  <si>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</si>
  <si>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</si>
  <si>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</si>
  <si>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</si>
  <si>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</si>
  <si>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</si>
  <si>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</si>
  <si>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</si>
  <si>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</si>
  <si>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</si>
  <si>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</si>
  <si>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</si>
  <si>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</si>
  <si>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</si>
  <si>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</si>
  <si>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</si>
  <si>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</si>
  <si>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</si>
  <si>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</si>
  <si>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</si>
  <si>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</si>
  <si>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</si>
  <si>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</si>
  <si>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</si>
  <si>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</si>
  <si>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</si>
  <si>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</si>
  <si>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</si>
  <si>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</si>
  <si>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</si>
  <si>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</si>
  <si>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</si>
  <si>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</si>
  <si>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</si>
  <si>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</si>
  <si>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</si>
  <si>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</si>
  <si>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</si>
  <si>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</si>
  <si>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</si>
  <si>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</si>
  <si>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</si>
  <si>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</si>
  <si>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</si>
  <si>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</si>
  <si>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</si>
  <si>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</si>
  <si>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</si>
  <si>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</si>
  <si>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</si>
  <si>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</si>
  <si>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</si>
  <si>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</si>
  <si>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</si>
  <si>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</si>
  <si>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</si>
  <si>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</si>
  <si>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</si>
  <si>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</si>
  <si>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</si>
  <si>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</si>
  <si>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</si>
  <si>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</si>
  <si>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</si>
  <si>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</si>
  <si>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</si>
  <si>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</si>
  <si>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</si>
  <si>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</si>
  <si>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</si>
  <si>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</si>
  <si>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</si>
  <si>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</si>
  <si>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</si>
  <si>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</si>
  <si>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</si>
  <si>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</si>
  <si>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</si>
  <si>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</si>
  <si>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</si>
  <si>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</si>
  <si>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</si>
  <si>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</si>
  <si>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</si>
  <si>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</si>
  <si>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</si>
  <si>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</si>
  <si>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</si>
  <si>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</si>
  <si>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</si>
  <si>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</si>
  <si>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</si>
  <si>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</si>
  <si>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</si>
  <si>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</si>
  <si>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</si>
  <si>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</si>
  <si>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</si>
  <si>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</si>
  <si>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</si>
  <si>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</si>
  <si>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</si>
  <si>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</si>
  <si>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</si>
  <si>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</si>
  <si>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</si>
  <si>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</si>
  <si>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</si>
  <si>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</si>
  <si>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</si>
  <si>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</si>
  <si>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</si>
  <si>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</si>
  <si>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</si>
  <si>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</si>
  <si>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</si>
  <si>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</si>
  <si>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</si>
  <si>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</si>
  <si>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</si>
  <si>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</si>
  <si>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</si>
  <si>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</si>
  <si>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</si>
  <si>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</si>
  <si>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</si>
  <si>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</si>
  <si>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</si>
  <si>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</si>
  <si>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</si>
  <si>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</si>
  <si>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</si>
  <si>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</si>
  <si>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</si>
  <si>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</si>
  <si>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</si>
  <si>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</si>
  <si>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</si>
  <si>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</si>
  <si>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</si>
  <si>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</si>
  <si>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</si>
  <si>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</si>
  <si>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</si>
  <si>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</si>
  <si>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</si>
  <si>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</si>
  <si>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</si>
  <si>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</si>
  <si>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</si>
  <si>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</si>
  <si>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</si>
  <si>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</si>
  <si>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</si>
  <si>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</si>
  <si>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</si>
  <si>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</si>
  <si>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</si>
  <si>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</si>
  <si>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</si>
  <si>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</si>
  <si>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</si>
  <si>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</si>
  <si>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</si>
  <si>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</si>
  <si>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</si>
  <si>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</si>
  <si>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</si>
  <si>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</si>
  <si>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</si>
  <si>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</si>
  <si>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</si>
  <si>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</si>
  <si>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</si>
  <si>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</si>
  <si>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</si>
  <si>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</si>
  <si>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</si>
  <si>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</si>
  <si>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</si>
  <si>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</si>
  <si>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</si>
  <si>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</si>
  <si>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</si>
  <si>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</si>
  <si>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</si>
  <si>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</si>
  <si>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</si>
  <si>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</si>
  <si>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</si>
  <si>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</si>
  <si>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</si>
  <si>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</si>
  <si>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</si>
  <si>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</si>
  <si>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</si>
  <si>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</si>
  <si>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</si>
  <si>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</si>
  <si>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</si>
  <si>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</si>
  <si>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</si>
  <si>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</si>
  <si>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</si>
  <si>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</si>
  <si>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</si>
  <si>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</si>
  <si>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</si>
  <si>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</si>
  <si>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</si>
  <si>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</si>
  <si>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</si>
  <si>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</si>
  <si>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</si>
  <si>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</si>
  <si>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</si>
  <si>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</si>
  <si>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</si>
  <si>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</si>
  <si>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</si>
  <si>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</si>
  <si>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</si>
  <si>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</si>
  <si>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</si>
  <si>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</si>
  <si>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</si>
  <si>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</si>
  <si>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</si>
  <si>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</si>
  <si>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</si>
  <si>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</si>
  <si>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</si>
  <si>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</si>
  <si>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</si>
  <si>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</si>
  <si>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</si>
  <si>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</si>
  <si>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</si>
  <si>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</si>
  <si>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</si>
  <si>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</si>
  <si>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</si>
  <si>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</si>
  <si>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</si>
  <si>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</si>
  <si>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</si>
  <si>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</si>
  <si>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</si>
  <si>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</si>
  <si>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</si>
  <si>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</si>
  <si>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</si>
  <si>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</si>
  <si>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</si>
  <si>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</si>
  <si>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</si>
  <si>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</si>
  <si>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</si>
  <si>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</si>
  <si>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</si>
  <si>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</si>
  <si>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</si>
  <si>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</si>
  <si>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</si>
  <si>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</si>
  <si>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</si>
  <si>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</si>
  <si>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</si>
  <si>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</si>
  <si>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</si>
  <si>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</si>
  <si>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</si>
  <si>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</si>
  <si>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</si>
  <si>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</si>
  <si>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</si>
  <si>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</si>
  <si>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</si>
  <si>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</si>
  <si>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</si>
  <si>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</si>
  <si>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</si>
  <si>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</si>
  <si>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</si>
  <si>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</si>
  <si>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</si>
  <si>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</si>
  <si>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</si>
  <si>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</si>
  <si>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</si>
  <si>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</si>
  <si>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</si>
  <si>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</si>
  <si>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</si>
  <si>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</si>
  <si>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</si>
  <si>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</si>
  <si>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</si>
  <si>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</si>
  <si>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</si>
  <si>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</si>
  <si>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</si>
  <si>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</si>
  <si>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</si>
  <si>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</si>
  <si>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</si>
  <si>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</si>
  <si>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</si>
  <si>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</si>
  <si>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</si>
  <si>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</si>
  <si>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</si>
  <si>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</si>
  <si>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</si>
  <si>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</si>
  <si>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</si>
  <si>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</si>
  <si>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</si>
  <si>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</si>
  <si>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</si>
  <si>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</si>
  <si>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</si>
  <si>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</si>
  <si>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</si>
  <si>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</si>
  <si>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</si>
  <si>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</si>
  <si>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</si>
  <si>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</si>
  <si>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</si>
  <si>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</si>
  <si>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</si>
  <si>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</si>
  <si>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</si>
  <si>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</si>
  <si>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</si>
  <si>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</si>
  <si>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</si>
  <si>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</si>
  <si>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</si>
  <si>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</si>
  <si>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</si>
  <si>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</si>
  <si>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</si>
  <si>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</si>
  <si>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</si>
  <si>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</si>
  <si>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</si>
  <si>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</si>
  <si>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</si>
  <si>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</si>
  <si>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</si>
  <si>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</si>
  <si>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</si>
  <si>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</si>
  <si>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</si>
  <si>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</si>
  <si>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</si>
  <si>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</si>
  <si>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</si>
  <si>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</si>
  <si>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</si>
  <si>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</si>
  <si>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</si>
  <si>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</si>
  <si>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</si>
  <si>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</si>
  <si>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</si>
  <si>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</si>
  <si>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</si>
  <si>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</si>
  <si>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</si>
  <si>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</si>
  <si>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</si>
  <si>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</si>
  <si>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</si>
  <si>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</si>
  <si>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</si>
  <si>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</si>
  <si>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</si>
  <si>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</si>
  <si>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</si>
  <si>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</si>
  <si>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</si>
  <si>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</si>
  <si>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</si>
  <si>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</si>
  <si>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</si>
  <si>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</si>
  <si>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</si>
  <si>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</si>
  <si>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</si>
  <si>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</si>
  <si>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</si>
  <si>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</si>
  <si>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</si>
  <si>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</si>
  <si>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</si>
  <si>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</si>
  <si>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</si>
  <si>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</si>
  <si>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</si>
  <si>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</si>
  <si>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</si>
  <si>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</si>
  <si>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</si>
  <si>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</si>
  <si>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</si>
  <si>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</si>
  <si>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</si>
  <si>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</si>
  <si>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</si>
  <si>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</si>
  <si>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</si>
  <si>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</si>
  <si>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</si>
  <si>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</si>
  <si>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</si>
  <si>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</si>
  <si>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</si>
  <si>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</si>
  <si>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</si>
  <si>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</si>
  <si>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</si>
  <si>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</si>
  <si>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</si>
  <si>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</si>
  <si>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</si>
  <si>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</si>
  <si>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</si>
  <si>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</si>
  <si>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</si>
  <si>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</si>
  <si>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</si>
  <si>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</si>
  <si>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</si>
  <si>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</si>
  <si>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</si>
  <si>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</si>
  <si>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</si>
  <si>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</si>
  <si>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</si>
  <si>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</si>
  <si>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</si>
  <si>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</si>
  <si>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</si>
  <si>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</si>
  <si>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</si>
  <si>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</si>
  <si>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</si>
  <si>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</si>
  <si>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</si>
  <si>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</si>
  <si>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</si>
  <si>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</si>
  <si>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</si>
  <si>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</si>
  <si>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</si>
  <si>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</si>
  <si>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</si>
  <si>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</si>
  <si>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</si>
  <si>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</si>
  <si>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</si>
  <si>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</si>
  <si>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</si>
  <si>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</si>
  <si>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</si>
  <si>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</si>
  <si>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</si>
  <si>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</si>
  <si>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</si>
  <si>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</si>
  <si>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</si>
  <si>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</si>
  <si>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</si>
  <si>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</si>
  <si>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</si>
  <si>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</si>
  <si>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</si>
  <si>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</si>
  <si>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</si>
  <si>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</si>
  <si>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</si>
  <si>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</si>
  <si>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</si>
  <si>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</si>
  <si>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</si>
  <si>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</si>
  <si>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</si>
  <si>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</si>
  <si>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</si>
  <si>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</si>
  <si>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</si>
  <si>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</si>
  <si>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</si>
  <si>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</si>
  <si>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</si>
  <si>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</si>
  <si>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</si>
  <si>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</si>
  <si>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</si>
  <si>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</si>
  <si>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</si>
  <si>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</si>
  <si>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</si>
  <si>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</si>
  <si>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</si>
  <si>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</si>
  <si>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</si>
  <si>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</si>
  <si>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</si>
  <si>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</si>
  <si>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</si>
  <si>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</si>
  <si>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</si>
  <si>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</si>
  <si>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</si>
  <si>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</si>
  <si>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</si>
  <si>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</si>
  <si>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</si>
  <si>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</si>
  <si>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</si>
  <si>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</si>
  <si>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</si>
  <si>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</si>
  <si>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</si>
  <si>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</si>
  <si>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</si>
  <si>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</si>
  <si>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</si>
  <si>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</si>
  <si>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</si>
  <si>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</si>
  <si>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</si>
  <si>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</si>
  <si>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</si>
  <si>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</si>
  <si>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</si>
  <si>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</si>
  <si>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</si>
  <si>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</si>
  <si>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</si>
  <si>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</si>
  <si>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</si>
  <si>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</si>
  <si>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</si>
  <si>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</si>
  <si>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</si>
  <si>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</si>
  <si>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</si>
  <si>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</si>
  <si>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</si>
  <si>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</si>
  <si>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</si>
  <si>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</si>
  <si>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</si>
  <si>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</si>
  <si>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</si>
  <si>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</si>
  <si>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</si>
  <si>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</si>
  <si>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</si>
  <si>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</si>
  <si>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</si>
  <si>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</si>
  <si>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</si>
  <si>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</si>
  <si>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</si>
  <si>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</si>
  <si>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</si>
  <si>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</si>
  <si>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</si>
  <si>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</si>
  <si>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</si>
  <si>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</si>
  <si>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</si>
  <si>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</si>
  <si>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</si>
  <si>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</si>
  <si>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</si>
  <si>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</si>
  <si>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</si>
  <si>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</si>
  <si>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</si>
  <si>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</si>
  <si>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</si>
  <si>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</si>
  <si>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</si>
  <si>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</si>
  <si>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</si>
  <si>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</si>
  <si>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</si>
  <si>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</si>
  <si>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</si>
  <si>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</si>
  <si>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</si>
  <si>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</si>
  <si>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</si>
  <si>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</si>
  <si>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</si>
  <si>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</si>
  <si>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</si>
  <si>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</si>
  <si>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</si>
  <si>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</si>
  <si>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</si>
  <si>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</si>
  <si>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</si>
  <si>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</si>
  <si>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</si>
  <si>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</si>
  <si>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</si>
  <si>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</si>
  <si>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</si>
  <si>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</si>
  <si>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</si>
  <si>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</si>
  <si>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</si>
  <si>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</si>
  <si>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</si>
  <si>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</si>
  <si>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</si>
  <si>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</si>
  <si>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</si>
  <si>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</si>
  <si>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</si>
  <si>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</si>
  <si>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</si>
  <si>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</si>
  <si>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</si>
  <si>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</si>
  <si>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</si>
  <si>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</si>
  <si>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</si>
  <si>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</si>
  <si>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</si>
  <si>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</si>
  <si>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</si>
  <si>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</si>
  <si>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</si>
  <si>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</si>
  <si>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</si>
  <si>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</si>
  <si>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</si>
  <si>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</si>
  <si>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</si>
  <si>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</si>
  <si>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</si>
  <si>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</si>
  <si>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</si>
  <si>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</si>
  <si>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</si>
  <si>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</si>
  <si>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</si>
  <si>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</si>
  <si>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</si>
  <si>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</si>
  <si>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</si>
  <si>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</si>
  <si>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</si>
  <si>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</si>
  <si>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</si>
  <si>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</si>
  <si>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</si>
  <si>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</si>
  <si>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</si>
  <si>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</si>
  <si>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</si>
  <si>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</si>
  <si>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</si>
  <si>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</si>
  <si>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</si>
  <si>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</si>
  <si>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</si>
  <si>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</si>
  <si>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</si>
  <si>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</si>
  <si>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</si>
  <si>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</si>
  <si>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</si>
  <si>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</si>
  <si>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</si>
  <si>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</si>
  <si>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</si>
  <si>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</si>
  <si>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</si>
  <si>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</si>
  <si>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</si>
  <si>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</si>
  <si>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</si>
  <si>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</si>
  <si>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</si>
  <si>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</si>
  <si>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</si>
  <si>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</si>
  <si>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</si>
  <si>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</si>
  <si>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</si>
  <si>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</si>
  <si>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</si>
  <si>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</si>
  <si>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</si>
  <si>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</si>
  <si>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</si>
  <si>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</si>
  <si>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</si>
  <si>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</si>
  <si>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</si>
  <si>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</si>
  <si>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</si>
  <si>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</si>
  <si>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</si>
  <si>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</si>
  <si>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</si>
  <si>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</si>
  <si>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</si>
  <si>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</si>
  <si>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</si>
  <si>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</si>
  <si>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</si>
  <si>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</si>
  <si>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</si>
  <si>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</si>
  <si>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</si>
  <si>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</si>
  <si>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</si>
  <si>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</si>
  <si>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</si>
  <si>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</si>
  <si>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</si>
  <si>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</si>
  <si>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</si>
  <si>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</si>
  <si>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</si>
  <si>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</si>
  <si>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</si>
  <si>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</si>
  <si>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</si>
  <si>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</si>
  <si>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</si>
  <si>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</si>
  <si>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</si>
  <si>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</si>
  <si>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</si>
  <si>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</si>
  <si>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</si>
  <si>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</si>
  <si>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</si>
  <si>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</si>
  <si>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</si>
  <si>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</si>
  <si>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</si>
  <si>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</si>
  <si>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</si>
  <si>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</si>
  <si>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</si>
  <si>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</si>
  <si>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</si>
  <si>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</si>
  <si>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</si>
  <si>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</si>
  <si>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</si>
  <si>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</si>
  <si>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</si>
  <si>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</si>
  <si>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</si>
  <si>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</si>
  <si>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</si>
  <si>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</si>
  <si>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</si>
  <si>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</si>
  <si>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</si>
  <si>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</si>
  <si>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</si>
  <si>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</si>
  <si>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</si>
  <si>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</si>
  <si>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</si>
  <si>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</si>
  <si>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</si>
  <si>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</si>
  <si>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</si>
  <si>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</si>
  <si>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</si>
  <si>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</si>
  <si>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</si>
  <si>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</si>
  <si>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</si>
  <si>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</si>
  <si>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</si>
  <si>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</si>
  <si>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</si>
  <si>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</si>
  <si>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</si>
  <si>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</si>
  <si>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</si>
  <si>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</si>
  <si>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</si>
  <si>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</si>
  <si>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</si>
  <si>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</si>
  <si>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</si>
  <si>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</si>
  <si>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</si>
  <si>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</si>
  <si>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</si>
  <si>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</si>
  <si>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</si>
  <si>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</si>
  <si>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</si>
  <si>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</si>
  <si>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</si>
  <si>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</si>
  <si>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</si>
  <si>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</si>
  <si>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</si>
  <si>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</si>
  <si>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</si>
  <si>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</si>
  <si>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</si>
  <si>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</si>
  <si>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</si>
  <si>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</si>
  <si>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</si>
  <si>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</si>
  <si>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</si>
  <si>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</si>
  <si>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</si>
  <si>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</si>
  <si>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</si>
  <si>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</si>
  <si>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</si>
  <si>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</si>
  <si>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</si>
  <si>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</si>
  <si>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</si>
  <si>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</si>
  <si>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</si>
  <si>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</si>
  <si>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</si>
  <si>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</si>
  <si>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</si>
  <si>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</si>
  <si>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</si>
  <si>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</si>
  <si>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</si>
  <si>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</si>
  <si>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</si>
  <si>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</si>
  <si>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</si>
  <si>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</si>
  <si>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</si>
  <si>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</si>
  <si>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</si>
  <si>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</si>
  <si>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</si>
  <si>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</si>
  <si>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</si>
  <si>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</si>
  <si>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</si>
  <si>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</si>
  <si>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</si>
  <si>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</si>
  <si>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</si>
  <si>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</si>
  <si>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</si>
  <si>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</si>
  <si>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</si>
  <si>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</si>
  <si>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</si>
  <si>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</si>
  <si>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</si>
  <si>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</si>
  <si>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</si>
  <si>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</si>
  <si>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</si>
  <si>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</si>
  <si>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</si>
  <si>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</si>
  <si>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</si>
  <si>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</si>
  <si>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</si>
  <si>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</si>
  <si>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</si>
  <si>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</si>
  <si>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</si>
  <si>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</si>
  <si>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</si>
  <si>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</si>
  <si>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</si>
  <si>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</si>
  <si>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</si>
  <si>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</si>
  <si>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</si>
  <si>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</si>
  <si>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</si>
  <si>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</si>
  <si>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</si>
  <si>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</si>
  <si>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</si>
  <si>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</si>
  <si>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</si>
  <si>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</si>
  <si>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</si>
  <si>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</si>
  <si>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</si>
  <si>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</si>
  <si>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</si>
  <si>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</si>
  <si>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</si>
  <si>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</si>
  <si>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</si>
  <si>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</si>
  <si>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</si>
  <si>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</si>
  <si>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</si>
  <si>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</si>
  <si>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</si>
  <si>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</si>
  <si>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</si>
  <si>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</si>
  <si>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</si>
  <si>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</si>
  <si>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</si>
  <si>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</si>
  <si>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</si>
  <si>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</si>
  <si>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</si>
  <si>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</si>
  <si>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</si>
  <si>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</si>
  <si>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</si>
  <si>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</si>
  <si>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</si>
  <si>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</si>
  <si>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</si>
  <si>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</si>
  <si>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</si>
  <si>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</si>
  <si>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</si>
  <si>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</si>
  <si>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</si>
  <si>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</si>
  <si>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</si>
  <si>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</si>
  <si>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</si>
  <si>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</si>
  <si>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</si>
  <si>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</si>
  <si>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</si>
  <si>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</si>
  <si>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</si>
  <si>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</si>
  <si>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</si>
  <si>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</si>
  <si>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</si>
  <si>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</si>
  <si>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</si>
  <si>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</si>
  <si>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</si>
  <si>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</si>
  <si>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</si>
  <si>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</si>
  <si>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</si>
  <si>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</si>
  <si>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</si>
  <si>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</si>
  <si>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</si>
  <si>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</si>
  <si>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</si>
  <si>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</si>
  <si>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</si>
  <si>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</si>
  <si>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</si>
  <si>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</si>
  <si>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</si>
  <si>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</si>
  <si>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</si>
  <si>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</si>
  <si>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</si>
  <si>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</si>
  <si>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</si>
  <si>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</si>
  <si>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</si>
  <si>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</si>
  <si>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</si>
  <si>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</si>
  <si>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</si>
  <si>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</si>
  <si>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</si>
  <si>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</si>
  <si>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</si>
  <si>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</si>
  <si>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</si>
  <si>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</si>
  <si>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</si>
  <si>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</si>
  <si>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</si>
  <si>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</si>
  <si>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</si>
  <si>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</si>
  <si>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</si>
  <si>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</si>
  <si>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</si>
  <si>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</si>
  <si>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</si>
  <si>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</si>
  <si>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</si>
  <si>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</si>
  <si>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</si>
  <si>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</si>
  <si>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</si>
  <si>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</si>
  <si>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</si>
  <si>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</si>
  <si>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</si>
  <si>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</si>
  <si>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</si>
  <si>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</si>
  <si>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</si>
  <si>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</si>
  <si>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</si>
  <si>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</si>
  <si>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</si>
  <si>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</si>
  <si>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</si>
  <si>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</si>
  <si>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</si>
  <si>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</si>
  <si>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</si>
  <si>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</si>
  <si>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</si>
  <si>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</si>
  <si>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</si>
  <si>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</si>
  <si>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</si>
  <si>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</si>
  <si>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</si>
  <si>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</si>
  <si>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</si>
  <si>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</si>
  <si>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</si>
  <si>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</si>
  <si>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</si>
  <si>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</si>
  <si>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</si>
  <si>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</si>
  <si>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</si>
  <si>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</si>
  <si>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</si>
  <si>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</si>
  <si>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</si>
  <si>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</si>
  <si>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</si>
  <si>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</si>
  <si>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</si>
  <si>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</si>
  <si>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</si>
  <si>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</si>
  <si>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</si>
  <si>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</si>
  <si>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</si>
  <si>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</si>
  <si>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</si>
  <si>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</si>
  <si>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</si>
  <si>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</si>
  <si>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</si>
  <si>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</si>
  <si>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</si>
  <si>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</si>
  <si>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</si>
  <si>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</si>
  <si>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</si>
  <si>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</si>
  <si>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</si>
  <si>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</si>
  <si>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</si>
  <si>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</si>
  <si>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</si>
  <si>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</si>
  <si>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</si>
  <si>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</si>
  <si>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</si>
  <si>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</si>
  <si>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</si>
  <si>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</si>
  <si>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</si>
  <si>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</si>
  <si>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</si>
  <si>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</si>
  <si>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</si>
  <si>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</si>
  <si>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</si>
  <si>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</si>
  <si>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</si>
  <si>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</si>
  <si>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</si>
  <si>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</si>
  <si>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</si>
  <si>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</si>
  <si>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</si>
  <si>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</si>
  <si>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</si>
  <si>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</si>
  <si>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</si>
  <si>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</si>
  <si>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</si>
  <si>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</si>
  <si>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</si>
  <si>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</si>
  <si>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</si>
  <si>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</si>
  <si>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</si>
  <si>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</si>
  <si>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</si>
  <si>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</si>
  <si>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</si>
  <si>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</si>
  <si>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</si>
  <si>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</si>
  <si>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</si>
  <si>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</si>
  <si>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</si>
  <si>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</si>
  <si>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</si>
  <si>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</si>
  <si>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</si>
  <si>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</si>
  <si>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</si>
  <si>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</si>
  <si>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</si>
  <si>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</si>
  <si>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</si>
  <si>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</si>
  <si>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</si>
  <si>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</si>
  <si>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</si>
  <si>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</si>
  <si>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</si>
  <si>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</si>
  <si>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</si>
  <si>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</si>
  <si>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</si>
  <si>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</si>
  <si>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</si>
  <si>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</si>
  <si>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</si>
  <si>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</si>
  <si>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</si>
  <si>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</si>
  <si>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</si>
  <si>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</si>
  <si>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</si>
  <si>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</si>
  <si>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</si>
  <si>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</si>
  <si>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</si>
  <si>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</si>
  <si>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</si>
  <si>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</si>
  <si>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</si>
  <si>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</si>
  <si>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</si>
  <si>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</si>
  <si>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</si>
  <si>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</si>
  <si>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</si>
  <si>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</si>
  <si>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</si>
  <si>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</si>
  <si>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</si>
  <si>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</si>
  <si>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</si>
  <si>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</si>
  <si>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</si>
  <si>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</si>
  <si>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</si>
  <si>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</si>
  <si>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</si>
  <si>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</si>
  <si>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</si>
  <si>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</si>
  <si>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</si>
  <si>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</si>
  <si>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</si>
  <si>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</si>
  <si>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</si>
  <si>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</si>
  <si>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</si>
  <si>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</si>
  <si>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</si>
  <si>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</si>
  <si>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</si>
  <si>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</si>
  <si>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</si>
  <si>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</si>
  <si>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</si>
  <si>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</si>
  <si>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</si>
  <si>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</si>
  <si>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</si>
  <si>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</si>
  <si>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</si>
  <si>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</si>
  <si>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</si>
  <si>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</si>
  <si>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</si>
  <si>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</si>
  <si>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</si>
  <si>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</si>
  <si>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</si>
  <si>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</si>
  <si>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</si>
  <si>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</si>
  <si>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</si>
  <si>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</si>
  <si>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</si>
  <si>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</si>
  <si>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</si>
  <si>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</si>
  <si>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</si>
  <si>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</si>
  <si>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</si>
  <si>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</si>
  <si>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</si>
  <si>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</si>
  <si>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</si>
  <si>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</si>
  <si>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</si>
  <si>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</si>
  <si>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</si>
  <si>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</si>
  <si>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</si>
  <si>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</si>
  <si>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</si>
  <si>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</si>
  <si>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</si>
  <si>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</si>
  <si>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</si>
  <si>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</si>
  <si>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</si>
  <si>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</si>
  <si>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</si>
  <si>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</si>
  <si>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</si>
  <si>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</si>
  <si>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</si>
  <si>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</si>
  <si>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</si>
  <si>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</si>
  <si>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</si>
  <si>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</si>
  <si>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</si>
  <si>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</si>
  <si>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</si>
  <si>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</si>
  <si>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</si>
  <si>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</si>
  <si>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</si>
  <si>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</si>
  <si>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</si>
  <si>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</si>
  <si>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</si>
  <si>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</si>
  <si>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</si>
  <si>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</si>
  <si>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</si>
  <si>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</si>
  <si>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</si>
  <si>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</si>
  <si>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</si>
  <si>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</si>
  <si>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</si>
  <si>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</si>
  <si>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</si>
  <si>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</si>
  <si>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</si>
  <si>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</si>
  <si>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</si>
  <si>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</si>
  <si>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</si>
  <si>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</si>
  <si>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</si>
  <si>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</si>
  <si>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</si>
  <si>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</si>
  <si>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</si>
  <si>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</si>
  <si>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</si>
  <si>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</si>
  <si>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</si>
  <si>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</si>
  <si>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</si>
  <si>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</si>
  <si>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</si>
  <si>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</si>
  <si>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</si>
  <si>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</si>
  <si>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</si>
  <si>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</si>
  <si>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</si>
  <si>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</si>
  <si>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</si>
  <si>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</si>
  <si>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</si>
  <si>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</si>
  <si>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</si>
  <si>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</si>
  <si>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</si>
  <si>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</si>
  <si>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</si>
  <si>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</si>
  <si>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</si>
  <si>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</si>
  <si>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</si>
  <si>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</si>
  <si>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</si>
  <si>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</si>
  <si>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</si>
  <si>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</si>
  <si>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</si>
  <si>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</si>
  <si>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</si>
  <si>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</si>
  <si>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</si>
  <si>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</si>
  <si>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</si>
  <si>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</si>
  <si>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</si>
  <si>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</si>
  <si>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</si>
  <si>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</si>
  <si>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</si>
  <si>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</si>
  <si>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</si>
  <si>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</si>
  <si>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</si>
  <si>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</si>
  <si>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</si>
  <si>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</si>
  <si>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</si>
  <si>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</si>
  <si>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</si>
  <si>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</si>
  <si>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</si>
  <si>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</si>
  <si>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</si>
  <si>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</si>
  <si>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</si>
  <si>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</si>
  <si>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</si>
  <si>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</si>
  <si>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</si>
  <si>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</si>
  <si>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</si>
  <si>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</si>
  <si>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</si>
  <si>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</si>
  <si>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</si>
  <si>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</si>
  <si>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</si>
  <si>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</si>
  <si>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</si>
  <si>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</si>
  <si>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</si>
  <si>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</si>
  <si>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</si>
  <si>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</si>
  <si>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</si>
  <si>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</si>
  <si>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</si>
  <si>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</si>
  <si>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</si>
  <si>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</si>
  <si>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</si>
  <si>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</si>
  <si>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</si>
  <si>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</si>
  <si>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</si>
  <si>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</si>
  <si>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</si>
  <si>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</si>
  <si>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</si>
  <si>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</si>
  <si>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</si>
  <si>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</si>
  <si>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</si>
  <si>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</si>
  <si>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</si>
  <si>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</si>
  <si>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</si>
  <si>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</si>
  <si>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</si>
  <si>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</si>
  <si>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</si>
  <si>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</si>
  <si>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</si>
  <si>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</si>
  <si>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</si>
  <si>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</si>
  <si>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</si>
  <si>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</si>
  <si>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</si>
  <si>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</si>
  <si>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</si>
  <si>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</si>
  <si>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</si>
  <si>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</si>
  <si>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</si>
  <si>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</si>
  <si>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</si>
  <si>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</si>
  <si>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</si>
  <si>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</si>
  <si>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</si>
  <si>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</si>
  <si>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</si>
  <si>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</si>
  <si>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</si>
  <si>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</si>
  <si>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</si>
  <si>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</si>
  <si>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</si>
  <si>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</si>
  <si>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</si>
  <si>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</si>
  <si>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</si>
  <si>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</si>
  <si>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</si>
  <si>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</si>
  <si>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</si>
  <si>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</si>
  <si>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</si>
  <si>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</si>
  <si>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</si>
  <si>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</si>
  <si>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</si>
  <si>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</si>
  <si>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</si>
  <si>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</si>
  <si>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</si>
  <si>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</si>
  <si>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</si>
  <si>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</si>
  <si>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</si>
  <si>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</si>
  <si>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</si>
  <si>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</si>
  <si>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</si>
  <si>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</si>
  <si>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</si>
  <si>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</si>
  <si>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</si>
  <si>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</si>
  <si>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</si>
  <si>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</si>
  <si>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</si>
  <si>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</si>
  <si>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</si>
  <si>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</si>
  <si>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</si>
  <si>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</si>
  <si>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</si>
  <si>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</si>
  <si>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</si>
  <si>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</si>
  <si>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</si>
  <si>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</si>
  <si>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</si>
  <si>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</si>
  <si>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</si>
  <si>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</si>
  <si>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</si>
  <si>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</si>
  <si>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</si>
  <si>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</si>
  <si>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</si>
  <si>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</si>
  <si>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</si>
  <si>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</si>
  <si>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</si>
  <si>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</si>
  <si>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</si>
  <si>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</si>
  <si>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</si>
  <si>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</si>
  <si>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</si>
  <si>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</si>
  <si>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</si>
  <si>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</si>
  <si>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</si>
  <si>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</si>
  <si>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</si>
  <si>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</si>
  <si>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</si>
  <si>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</si>
  <si>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</si>
  <si>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</si>
  <si>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</si>
  <si>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</si>
  <si>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</si>
  <si>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</si>
  <si>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</si>
  <si>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</si>
  <si>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</si>
  <si>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</si>
  <si>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</si>
  <si>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</si>
  <si>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</si>
  <si>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</si>
  <si>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</si>
  <si>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</si>
  <si>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</si>
  <si>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</si>
  <si>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</si>
  <si>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</si>
  <si>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</si>
  <si>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</si>
  <si>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</si>
  <si>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</si>
  <si>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</si>
  <si>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</si>
  <si>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</si>
  <si>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</si>
  <si>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</si>
  <si>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</si>
  <si>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</si>
  <si>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</si>
  <si>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</si>
  <si>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</si>
  <si>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</si>
  <si>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</si>
  <si>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</si>
  <si>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</si>
  <si>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</si>
  <si>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</si>
  <si>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</si>
  <si>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</si>
  <si>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</si>
  <si>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</si>
  <si>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</si>
  <si>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</si>
  <si>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</si>
  <si>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</si>
  <si>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</si>
  <si>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</si>
  <si>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</si>
  <si>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</si>
  <si>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</si>
  <si>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</si>
  <si>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</si>
  <si>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</si>
  <si>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</si>
  <si>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</si>
  <si>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</si>
  <si>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</si>
  <si>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</si>
  <si>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</si>
  <si>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</si>
  <si>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</si>
  <si>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</si>
  <si>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</si>
  <si>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</si>
  <si>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</si>
  <si>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</si>
  <si>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</si>
  <si>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</si>
  <si>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</si>
  <si>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</si>
  <si>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</si>
  <si>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</si>
  <si>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</si>
  <si>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</si>
  <si>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</si>
  <si>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</si>
  <si>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</si>
  <si>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</si>
  <si>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</si>
  <si>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</si>
  <si>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</si>
  <si>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</si>
  <si>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</si>
  <si>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</si>
  <si>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</si>
  <si>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</si>
  <si>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</si>
  <si>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</si>
  <si>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</si>
  <si>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</si>
  <si>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</si>
  <si>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</si>
  <si>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</si>
  <si>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</si>
  <si>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</si>
  <si>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</si>
  <si>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</si>
  <si>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</si>
  <si>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</si>
  <si>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</si>
  <si>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</si>
  <si>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</si>
  <si>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</si>
  <si>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</si>
  <si>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</si>
  <si>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</si>
  <si>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</si>
  <si>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</si>
  <si>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</si>
  <si>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</si>
  <si>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</si>
  <si>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</si>
  <si>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</si>
  <si>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</si>
  <si>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</si>
  <si>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</si>
  <si>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</si>
  <si>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</si>
  <si>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</si>
  <si>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</si>
  <si>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</si>
  <si>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</si>
  <si>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</si>
  <si>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</si>
  <si>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</si>
  <si>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</si>
  <si>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</si>
  <si>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</si>
  <si>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</si>
  <si>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</si>
  <si>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</si>
  <si>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</si>
  <si>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</si>
  <si>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</si>
  <si>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</si>
  <si>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</si>
  <si>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</si>
  <si>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</si>
  <si>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</si>
  <si>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</si>
  <si>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</si>
  <si>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</si>
  <si>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</si>
  <si>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</si>
  <si>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</si>
  <si>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</si>
  <si>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</si>
  <si>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</si>
  <si>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</si>
  <si>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</si>
  <si>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</si>
  <si>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</si>
  <si>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</si>
  <si>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</si>
  <si>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</si>
  <si>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</si>
  <si>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</si>
  <si>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</si>
  <si>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</si>
  <si>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</si>
  <si>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</si>
  <si>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</si>
  <si>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</si>
  <si>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</si>
  <si>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</si>
  <si>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</si>
  <si>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</si>
  <si>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</si>
  <si>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</si>
  <si>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</si>
  <si>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</si>
  <si>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</si>
  <si>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</si>
  <si>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</si>
  <si>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</si>
  <si>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</si>
  <si>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</si>
  <si>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</si>
  <si>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</si>
  <si>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</si>
  <si>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</si>
  <si>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</si>
  <si>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</si>
  <si>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</si>
  <si>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</si>
  <si>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</si>
  <si>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</si>
  <si>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</si>
  <si>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</si>
  <si>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</si>
  <si>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</si>
  <si>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</si>
  <si>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</si>
  <si>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</si>
  <si>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</si>
  <si>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</si>
  <si>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</si>
  <si>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</si>
  <si>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</si>
  <si>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</si>
  <si>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</si>
  <si>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</si>
  <si>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</si>
  <si>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</si>
  <si>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</si>
  <si>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</si>
  <si>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</si>
  <si>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</si>
  <si>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</si>
  <si>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</si>
  <si>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</si>
  <si>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</si>
  <si>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</si>
  <si>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</si>
  <si>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</si>
  <si>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</si>
  <si>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</si>
  <si>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</si>
  <si>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</si>
  <si>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</si>
  <si>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</si>
  <si>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</si>
  <si>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</si>
  <si>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</si>
  <si>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</si>
  <si>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</si>
  <si>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</si>
  <si>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</si>
  <si>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</si>
  <si>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</si>
  <si>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</si>
  <si>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</si>
  <si>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</si>
  <si>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</si>
  <si>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</si>
  <si>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</si>
  <si>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</si>
  <si>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</si>
  <si>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</si>
  <si>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</si>
  <si>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</si>
  <si>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</si>
  <si>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</si>
  <si>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</si>
  <si>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</si>
  <si>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</si>
  <si>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</si>
  <si>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</si>
  <si>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</si>
  <si>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</si>
  <si>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</si>
  <si>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</si>
  <si>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</si>
  <si>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</si>
  <si>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</si>
  <si>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</si>
  <si>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</si>
  <si>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</si>
  <si>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</si>
  <si>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</si>
  <si>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</si>
  <si>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</si>
  <si>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</si>
  <si>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</si>
  <si>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</si>
  <si>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</si>
  <si>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</si>
  <si>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</si>
  <si>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</si>
  <si>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</si>
  <si>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</si>
  <si>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</si>
  <si>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</si>
  <si>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</si>
  <si>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</si>
  <si>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</si>
  <si>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</si>
  <si>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</si>
  <si>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</si>
  <si>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</si>
  <si>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</si>
  <si>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</si>
  <si>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</si>
  <si>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</si>
  <si>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</si>
  <si>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</si>
  <si>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</si>
  <si>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</si>
  <si>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</si>
  <si>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</si>
  <si>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</si>
  <si>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</si>
  <si>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</si>
  <si>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</si>
  <si>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</si>
  <si>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</si>
  <si>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</si>
  <si>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</si>
  <si>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</si>
  <si>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</si>
  <si>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</si>
  <si>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</si>
  <si>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</si>
  <si>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</si>
  <si>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</si>
  <si>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</si>
  <si>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</si>
  <si>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</si>
  <si>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</si>
  <si>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</si>
  <si>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</si>
  <si>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</si>
  <si>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</si>
  <si>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</si>
  <si>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</si>
  <si>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</si>
  <si>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</si>
  <si>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</si>
  <si>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</si>
  <si>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</si>
  <si>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</si>
  <si>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</si>
  <si>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</si>
  <si>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</si>
  <si>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</si>
  <si>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</si>
  <si>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</si>
  <si>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</si>
  <si>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</si>
  <si>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</si>
  <si>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</si>
  <si>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</si>
  <si>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</si>
  <si>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</si>
  <si>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</si>
  <si>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</si>
  <si>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</si>
  <si>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</si>
  <si>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</si>
  <si>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</si>
  <si>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</si>
  <si>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</si>
  <si>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</si>
  <si>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</si>
  <si>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</si>
  <si>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</si>
  <si>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</si>
  <si>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</si>
  <si>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</si>
  <si>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</si>
  <si>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</si>
  <si>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</si>
  <si>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</si>
  <si>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</si>
  <si>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</si>
  <si>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</si>
  <si>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</si>
  <si>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</si>
  <si>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</si>
  <si>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</si>
  <si>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</si>
  <si>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</si>
  <si>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</si>
  <si>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</si>
  <si>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</si>
  <si>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</si>
  <si>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</si>
  <si>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</si>
  <si>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</si>
  <si>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</si>
  <si>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</si>
  <si>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</si>
  <si>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</si>
  <si>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</si>
  <si>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</si>
  <si>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</si>
  <si>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</si>
  <si>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</si>
  <si>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</si>
  <si>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</si>
  <si>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</si>
  <si>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</si>
  <si>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</si>
  <si>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</si>
  <si>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</si>
  <si>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</si>
  <si>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</si>
  <si>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</si>
  <si>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</si>
  <si>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</si>
  <si>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</si>
  <si>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</si>
  <si>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</si>
  <si>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</si>
  <si>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</si>
  <si>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</si>
  <si>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</si>
  <si>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</si>
  <si>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</si>
  <si>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</si>
  <si>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</si>
  <si>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</si>
  <si>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</si>
  <si>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</si>
  <si>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</si>
  <si>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</si>
  <si>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</si>
  <si>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</si>
  <si>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</si>
  <si>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</si>
  <si>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</si>
  <si>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</si>
  <si>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</si>
  <si>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</si>
  <si>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</si>
  <si>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</si>
  <si>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</si>
  <si>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</si>
  <si>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</si>
  <si>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</si>
  <si>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</si>
  <si>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</si>
  <si>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</si>
  <si>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</si>
  <si>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</si>
  <si>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</si>
  <si>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</si>
  <si>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</si>
  <si>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</si>
  <si>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</si>
  <si>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</si>
  <si>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</si>
  <si>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</si>
  <si>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</si>
  <si>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</si>
  <si>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</si>
  <si>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</si>
  <si>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</si>
  <si>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</si>
  <si>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</si>
  <si>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</si>
  <si>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</si>
  <si>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</si>
  <si>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</si>
  <si>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</si>
  <si>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</si>
  <si>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</si>
  <si>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</si>
  <si>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</si>
  <si>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</si>
  <si>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</si>
  <si>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</si>
  <si>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</si>
  <si>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</si>
  <si>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</si>
  <si>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</si>
  <si>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</si>
  <si>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</si>
  <si>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</si>
  <si>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</si>
  <si>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</si>
  <si>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</si>
  <si>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</si>
  <si>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</si>
  <si>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</si>
  <si>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</si>
  <si>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</si>
  <si>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</si>
  <si>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</si>
  <si>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</si>
  <si>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</si>
  <si>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</si>
  <si>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</si>
  <si>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</si>
  <si>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</si>
  <si>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</si>
  <si>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</si>
  <si>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</si>
  <si>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</si>
  <si>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</si>
  <si>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</si>
  <si>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</si>
  <si>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</si>
  <si>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</si>
  <si>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</si>
  <si>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</si>
  <si>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</si>
  <si>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</si>
  <si>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</si>
  <si>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</si>
  <si>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</si>
  <si>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</si>
  <si>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</si>
  <si>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</si>
  <si>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</si>
  <si>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</si>
  <si>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</si>
  <si>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</si>
  <si>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</si>
  <si>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</si>
  <si>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</si>
  <si>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</si>
  <si>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</si>
  <si>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</si>
  <si>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</si>
  <si>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</si>
  <si>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</si>
  <si>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</si>
  <si>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</si>
  <si>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</si>
  <si>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</si>
  <si>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</si>
  <si>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</si>
  <si>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</si>
  <si>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</si>
  <si>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</si>
  <si>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</si>
  <si>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</si>
  <si>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</si>
  <si>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</si>
  <si>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</si>
  <si>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</si>
  <si>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</si>
  <si>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</si>
  <si>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</si>
  <si>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</si>
  <si>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</si>
  <si>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</si>
  <si>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</si>
  <si>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</si>
  <si>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</si>
  <si>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</si>
  <si>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</si>
  <si>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</si>
  <si>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</si>
  <si>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</si>
  <si>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</si>
  <si>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</si>
  <si>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</si>
  <si>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</si>
  <si>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</si>
  <si>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</si>
  <si>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</si>
  <si>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</si>
  <si>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</si>
  <si>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</si>
  <si>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</si>
  <si>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</si>
  <si>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</si>
  <si>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</si>
  <si>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</si>
  <si>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</si>
  <si>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</si>
  <si>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</si>
  <si>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</si>
  <si>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</si>
  <si>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</si>
  <si>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</si>
  <si>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</si>
  <si>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</si>
  <si>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</si>
  <si>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</si>
  <si>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</si>
  <si>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</si>
  <si>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</si>
  <si>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</si>
  <si>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</si>
  <si>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</si>
  <si>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</si>
  <si>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</si>
  <si>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</si>
  <si>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</si>
  <si>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</si>
  <si>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</si>
  <si>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</si>
  <si>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</si>
  <si>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</si>
  <si>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</si>
  <si>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</si>
  <si>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</si>
  <si>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</si>
  <si>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</si>
  <si>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</si>
  <si>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</si>
  <si>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</si>
  <si>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</si>
  <si>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</si>
  <si>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</si>
  <si>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</si>
  <si>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</si>
  <si>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</si>
  <si>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</si>
  <si>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</si>
  <si>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</si>
  <si>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</si>
  <si>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</si>
  <si>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</si>
  <si>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</si>
  <si>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</si>
  <si>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</si>
  <si>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</si>
  <si>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</si>
  <si>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</si>
  <si>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</si>
  <si>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</si>
  <si>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</si>
  <si>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</si>
  <si>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</si>
  <si>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</si>
  <si>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</si>
  <si>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</si>
  <si>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</si>
  <si>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</si>
  <si>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</si>
  <si>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</si>
  <si>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</si>
  <si>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</si>
  <si>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</si>
  <si>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</si>
  <si>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</si>
  <si>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</si>
  <si>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</si>
  <si>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</si>
  <si>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</si>
  <si>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</si>
  <si>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</si>
  <si>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</si>
  <si>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</si>
  <si>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</si>
  <si>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</si>
  <si>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</si>
  <si>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</si>
  <si>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</si>
  <si>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</si>
  <si>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</si>
  <si>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</si>
  <si>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</si>
  <si>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</si>
  <si>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</si>
  <si>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</si>
  <si>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</si>
  <si>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</si>
  <si>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</si>
  <si>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</si>
  <si>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</si>
  <si>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</si>
  <si>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</si>
  <si>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</si>
  <si>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</si>
  <si>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</si>
  <si>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</si>
  <si>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</si>
  <si>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</si>
  <si>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</si>
  <si>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</si>
  <si>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</si>
  <si>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</si>
  <si>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</si>
  <si>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</si>
  <si>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</si>
  <si>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</si>
  <si>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</si>
  <si>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</si>
  <si>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</si>
  <si>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</si>
  <si>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</si>
  <si>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</si>
  <si>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</si>
  <si>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</si>
  <si>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</si>
  <si>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</si>
  <si>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</si>
  <si>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</si>
  <si>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</si>
  <si>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</si>
  <si>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</si>
  <si>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</si>
  <si>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</si>
  <si>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</si>
  <si>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</si>
  <si>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</si>
  <si>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</si>
  <si>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</si>
  <si>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</si>
  <si>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</si>
  <si>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</si>
  <si>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</si>
  <si>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</si>
  <si>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</si>
  <si>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</si>
  <si>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</si>
  <si>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</si>
  <si>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</si>
  <si>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</si>
  <si>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</si>
  <si>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</si>
  <si>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</si>
  <si>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</si>
  <si>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</si>
  <si>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</si>
  <si>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</si>
  <si>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</si>
  <si>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</si>
  <si>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</si>
  <si>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</si>
  <si>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</si>
  <si>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</si>
  <si>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</si>
  <si>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</si>
  <si>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</si>
  <si>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</si>
  <si>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</si>
  <si>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</si>
  <si>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</si>
  <si>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</si>
  <si>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</si>
  <si>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</si>
  <si>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</si>
  <si>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</si>
  <si>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</si>
  <si>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</si>
  <si>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</si>
  <si>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</si>
  <si>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</si>
  <si>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</si>
  <si>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</si>
  <si>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</si>
  <si>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</si>
  <si>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</si>
  <si>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</si>
  <si>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</si>
  <si>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</si>
  <si>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</si>
  <si>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</si>
  <si>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</si>
  <si>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</si>
  <si>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</si>
  <si>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</si>
  <si>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</si>
  <si>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</si>
  <si>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</si>
  <si>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</si>
  <si>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</si>
  <si>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</si>
  <si>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</si>
  <si>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</si>
  <si>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</si>
  <si>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</si>
  <si>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</si>
  <si>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</si>
  <si>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</si>
  <si>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</si>
  <si>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</si>
  <si>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</si>
  <si>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</si>
  <si>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</si>
  <si>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</si>
  <si>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</si>
  <si>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</si>
  <si>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</si>
  <si>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</si>
  <si>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</si>
  <si>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</si>
  <si>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</si>
  <si>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</si>
  <si>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</si>
  <si>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</si>
  <si>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</si>
  <si>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</si>
  <si>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</si>
  <si>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</si>
  <si>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</si>
  <si>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</si>
  <si>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</si>
  <si>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</si>
  <si>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</si>
  <si>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</si>
  <si>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</si>
  <si>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</si>
  <si>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</si>
  <si>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</si>
  <si>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</si>
  <si>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</si>
  <si>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</si>
  <si>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</si>
  <si>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</si>
  <si>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</si>
  <si>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</si>
  <si>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</si>
  <si>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</si>
  <si>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</si>
  <si>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</si>
  <si>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</si>
  <si>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</si>
  <si>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</si>
  <si>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</si>
  <si>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</si>
  <si>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</si>
  <si>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</si>
  <si>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</si>
  <si>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</si>
  <si>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</si>
  <si>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</si>
  <si>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</si>
  <si>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</si>
  <si>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</si>
  <si>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</si>
  <si>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</si>
  <si>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</si>
  <si>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</si>
  <si>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</si>
  <si>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</si>
  <si>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</si>
  <si>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</si>
  <si>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</si>
  <si>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</si>
  <si>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</si>
  <si>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</si>
  <si>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</si>
  <si>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</si>
  <si>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</si>
  <si>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</si>
  <si>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</si>
  <si>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</si>
  <si>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</si>
  <si>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</si>
  <si>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</si>
  <si>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</si>
  <si>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</si>
  <si>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</si>
  <si>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</si>
  <si>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</si>
  <si>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</si>
  <si>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</si>
  <si>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</si>
  <si>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</si>
  <si>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</si>
  <si>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</si>
  <si>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</si>
  <si>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</si>
  <si>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</si>
  <si>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</si>
  <si>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</si>
  <si>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</si>
  <si>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</si>
  <si>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</si>
  <si>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</si>
  <si>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</si>
  <si>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</si>
  <si>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</si>
  <si>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</si>
  <si>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</si>
  <si>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</si>
  <si>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</si>
  <si>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</si>
  <si>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</si>
  <si>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</si>
  <si>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</si>
  <si>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</si>
  <si>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</si>
  <si>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</si>
  <si>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</si>
  <si>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</si>
  <si>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</si>
  <si>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</si>
  <si>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</si>
  <si>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</si>
  <si>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</si>
  <si>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</si>
  <si>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</si>
  <si>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</si>
  <si>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</si>
  <si>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</si>
  <si>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</si>
  <si>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</si>
  <si>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</si>
  <si>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</si>
  <si>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</si>
  <si>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</si>
  <si>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</si>
  <si>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</si>
  <si>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</si>
  <si>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</si>
  <si>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</si>
  <si>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</si>
  <si>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</si>
  <si>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</si>
  <si>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</si>
  <si>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</si>
  <si>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</si>
  <si>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</si>
  <si>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</si>
  <si>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</si>
  <si>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</si>
  <si>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</si>
  <si>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</si>
  <si>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</si>
  <si>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</si>
  <si>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</si>
  <si>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</si>
  <si>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</si>
  <si>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</si>
  <si>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</si>
  <si>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</si>
  <si>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</si>
  <si>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</si>
  <si>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</si>
  <si>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</si>
  <si>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</si>
  <si>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</si>
  <si>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</si>
  <si>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</si>
  <si>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</si>
  <si>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</si>
  <si>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</si>
  <si>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</si>
  <si>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</si>
  <si>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</si>
  <si>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</si>
  <si>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</si>
  <si>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</si>
  <si>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</si>
  <si>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</si>
  <si>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</si>
  <si>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</si>
  <si>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</si>
  <si>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</si>
  <si>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</si>
  <si>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</si>
  <si>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</si>
  <si>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</si>
  <si>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</si>
  <si>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</si>
  <si>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</si>
  <si>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</si>
  <si>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</si>
  <si>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</si>
  <si>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</si>
  <si>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</si>
  <si>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</si>
  <si>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</si>
  <si>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</si>
  <si>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</si>
  <si>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</si>
  <si>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</si>
  <si>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</si>
  <si>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</si>
  <si>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</si>
  <si>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</si>
  <si>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</si>
  <si>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</si>
  <si>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</si>
  <si>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</si>
  <si>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</si>
  <si>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</si>
  <si>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</si>
  <si>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</si>
  <si>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</si>
  <si>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</si>
  <si>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</si>
  <si>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</si>
  <si>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</si>
  <si>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</si>
  <si>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</si>
  <si>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</si>
  <si>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</si>
  <si>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</si>
  <si>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</si>
  <si>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</si>
  <si>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</si>
  <si>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</si>
  <si>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</si>
  <si>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</si>
  <si>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</si>
  <si>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</si>
  <si>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</si>
  <si>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</si>
  <si>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</si>
  <si>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</si>
  <si>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</si>
  <si>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</si>
  <si>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</si>
  <si>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</si>
  <si>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</si>
  <si>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</si>
  <si>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</si>
  <si>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</si>
  <si>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</si>
  <si>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</si>
  <si>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</si>
  <si>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</si>
  <si>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</si>
  <si>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</si>
  <si>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</si>
  <si>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</si>
  <si>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</si>
  <si>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</si>
  <si>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</si>
  <si>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</si>
  <si>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</si>
  <si>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</si>
  <si>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</si>
  <si>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</si>
  <si>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</si>
  <si>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</si>
  <si>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</si>
  <si>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</si>
  <si>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</si>
  <si>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</si>
  <si>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</si>
  <si>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</si>
  <si>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</si>
  <si>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</si>
  <si>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</si>
  <si>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</si>
  <si>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</si>
  <si>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</si>
  <si>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</si>
  <si>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</si>
  <si>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</si>
  <si>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</si>
  <si>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</si>
  <si>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</si>
  <si>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</si>
  <si>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</si>
  <si>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</si>
  <si>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</si>
  <si>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</si>
  <si>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</si>
  <si>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</si>
  <si>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</si>
  <si>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</si>
  <si>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</si>
  <si>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</si>
  <si>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</si>
  <si>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</si>
  <si>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</si>
  <si>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</si>
  <si>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</si>
  <si>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</si>
  <si>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</si>
  <si>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</si>
  <si>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</si>
  <si>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</si>
  <si>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</si>
  <si>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</si>
  <si>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</si>
  <si>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</si>
  <si>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</si>
  <si>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</si>
  <si>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</si>
  <si>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</si>
  <si>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</si>
  <si>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</si>
  <si>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</si>
  <si>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</si>
  <si>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</si>
  <si>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</si>
  <si>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</si>
  <si>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</si>
  <si>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</si>
  <si>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</si>
  <si>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</si>
  <si>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</si>
  <si>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</si>
  <si>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</si>
  <si>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</si>
  <si>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</si>
  <si>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</si>
  <si>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</si>
  <si>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</si>
  <si>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</si>
  <si>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</si>
  <si>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</si>
  <si>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</si>
  <si>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</si>
  <si>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</si>
  <si>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</si>
  <si>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</si>
  <si>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</si>
  <si>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</si>
  <si>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</si>
  <si>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</si>
  <si>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</si>
  <si>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</si>
  <si>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</si>
  <si>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</si>
  <si>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</si>
  <si>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</si>
  <si>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</si>
  <si>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</si>
  <si>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</si>
  <si>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</si>
  <si>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</si>
  <si>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</si>
  <si>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</si>
  <si>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</si>
  <si>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</si>
  <si>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</si>
  <si>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</si>
  <si>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</si>
  <si>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</si>
  <si>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</si>
  <si>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</si>
  <si>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</si>
  <si>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</si>
  <si>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</si>
  <si>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</si>
  <si>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</si>
  <si>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</si>
  <si>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</si>
  <si>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</si>
  <si>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</si>
  <si>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</si>
  <si>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</si>
  <si>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</si>
  <si>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</si>
  <si>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</si>
  <si>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</si>
  <si>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</si>
  <si>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</si>
  <si>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</si>
  <si>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</si>
  <si>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</si>
  <si>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</si>
  <si>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</si>
  <si>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</si>
  <si>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</si>
  <si>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</si>
  <si>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</si>
  <si>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</si>
  <si>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</si>
  <si>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</si>
  <si>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</si>
  <si>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</si>
  <si>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</si>
  <si>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</si>
  <si>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</si>
  <si>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</si>
  <si>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</si>
  <si>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</si>
  <si>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</si>
  <si>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</si>
  <si>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</si>
  <si>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</si>
  <si>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</si>
  <si>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</si>
  <si>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</si>
  <si>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</si>
  <si>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</si>
  <si>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</si>
  <si>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</si>
  <si>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</si>
  <si>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</si>
  <si>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</si>
  <si>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</si>
  <si>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</si>
  <si>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</si>
  <si>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</si>
  <si>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</si>
  <si>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</si>
  <si>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</si>
  <si>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</si>
  <si>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</si>
  <si>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</si>
  <si>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</si>
  <si>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</si>
  <si>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</si>
  <si>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</si>
  <si>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</si>
  <si>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</si>
  <si>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</si>
  <si>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</si>
  <si>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</si>
  <si>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</si>
  <si>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</si>
  <si>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</si>
  <si>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</si>
  <si>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</si>
  <si>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</si>
  <si>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</si>
  <si>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</si>
  <si>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</si>
  <si>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</si>
  <si>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</si>
  <si>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</si>
  <si>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</si>
  <si>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</si>
  <si>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</si>
  <si>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</si>
  <si>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</si>
  <si>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</si>
  <si>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</si>
  <si>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</si>
  <si>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</si>
  <si>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</si>
  <si>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</si>
  <si>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</si>
  <si>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</si>
  <si>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</si>
  <si>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</si>
  <si>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</si>
  <si>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</si>
  <si>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</si>
  <si>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</si>
  <si>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</si>
  <si>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</si>
  <si>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</si>
  <si>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</si>
  <si>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</si>
  <si>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</si>
  <si>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</si>
  <si>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</si>
  <si>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</si>
  <si>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</si>
  <si>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</si>
  <si>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</si>
  <si>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</si>
  <si>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</si>
  <si>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</si>
  <si>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</si>
  <si>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</si>
  <si>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</si>
  <si>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</si>
  <si>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</si>
  <si>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</si>
  <si>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</si>
  <si>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</si>
  <si>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</si>
  <si>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</si>
  <si>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</si>
  <si>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</si>
  <si>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</si>
  <si>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</si>
  <si>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</si>
  <si>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</si>
  <si>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</si>
  <si>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</si>
  <si>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</si>
  <si>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</si>
  <si>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</si>
  <si>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</si>
  <si>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</si>
  <si>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</si>
  <si>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</si>
  <si>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</si>
  <si>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</si>
  <si>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</si>
  <si>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</si>
  <si>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</si>
  <si>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</si>
  <si>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</si>
  <si>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</si>
  <si>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</si>
  <si>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</si>
  <si>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</si>
  <si>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</si>
  <si>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</si>
  <si>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</si>
  <si>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</si>
  <si>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</si>
  <si>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</si>
  <si>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</si>
  <si>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</si>
  <si>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</si>
  <si>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</si>
  <si>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</si>
  <si>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</si>
  <si>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</si>
  <si>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</si>
  <si>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</si>
  <si>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</si>
  <si>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</si>
  <si>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</si>
  <si>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</si>
  <si>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</si>
  <si>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</si>
  <si>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</si>
  <si>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</si>
  <si>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</si>
  <si>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</si>
  <si>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</si>
  <si>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</si>
  <si>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</si>
  <si>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</si>
  <si>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</si>
  <si>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</si>
  <si>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</si>
  <si>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</si>
  <si>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</si>
  <si>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</si>
  <si>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</si>
  <si>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</si>
  <si>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</si>
  <si>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</si>
  <si>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</si>
  <si>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</si>
  <si>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</si>
  <si>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</si>
  <si>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</si>
  <si>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</si>
  <si>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</si>
  <si>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</si>
  <si>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</si>
  <si>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</si>
  <si>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</si>
  <si>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</si>
  <si>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</si>
  <si>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</si>
  <si>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</si>
  <si>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</si>
  <si>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</si>
  <si>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</si>
  <si>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</si>
  <si>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</si>
  <si>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</si>
  <si>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</si>
  <si>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</si>
  <si>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</si>
  <si>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</si>
  <si>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</si>
  <si>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</si>
  <si>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</si>
  <si>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</si>
  <si>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</si>
  <si>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</si>
  <si>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</si>
  <si>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</si>
  <si>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</si>
  <si>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</si>
  <si>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</si>
  <si>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</si>
  <si>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</si>
  <si>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</si>
  <si>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</si>
  <si>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</si>
  <si>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</si>
  <si>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</si>
  <si>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</si>
  <si>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</si>
  <si>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</si>
  <si>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</si>
  <si>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</si>
  <si>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</si>
  <si>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</si>
  <si>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</si>
  <si>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</si>
  <si>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</si>
  <si>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</si>
  <si>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</si>
  <si>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</si>
  <si>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</si>
  <si>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</si>
  <si>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</si>
  <si>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</si>
  <si>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</si>
  <si>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</si>
  <si>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</si>
  <si>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</si>
  <si>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</si>
  <si>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</si>
  <si>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</si>
  <si>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</si>
  <si>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</si>
  <si>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</si>
  <si>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</si>
  <si>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</si>
  <si>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</si>
  <si>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</si>
  <si>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</si>
  <si>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</si>
  <si>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</si>
  <si>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</si>
  <si>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</si>
  <si>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</si>
  <si>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</si>
  <si>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</si>
  <si>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</si>
  <si>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</si>
  <si>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</si>
  <si>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</si>
  <si>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</si>
  <si>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</si>
  <si>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</si>
  <si>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</si>
  <si>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</si>
  <si>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</si>
  <si>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</si>
  <si>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</si>
  <si>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</si>
  <si>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</si>
  <si>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</si>
  <si>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</si>
  <si>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</si>
  <si>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</si>
  <si>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</si>
  <si>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</si>
  <si>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</si>
  <si>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</si>
  <si>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</si>
  <si>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</si>
  <si>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</si>
  <si>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</si>
  <si>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</si>
  <si>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</si>
  <si>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</si>
  <si>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</si>
  <si>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</si>
  <si>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</si>
  <si>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</si>
  <si>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</si>
  <si>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</si>
  <si>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</si>
  <si>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</si>
  <si>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</si>
  <si>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</si>
  <si>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</si>
  <si>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</si>
  <si>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</si>
  <si>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</si>
  <si>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</si>
  <si>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</si>
  <si>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</si>
  <si>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</si>
  <si>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</si>
  <si>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</si>
  <si>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</si>
  <si>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</si>
  <si>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</si>
  <si>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</si>
  <si>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</si>
  <si>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</si>
  <si>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</si>
  <si>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</si>
  <si>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</si>
  <si>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</si>
  <si>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</si>
  <si>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</si>
  <si>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</si>
  <si>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</si>
  <si>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</si>
  <si>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</si>
  <si>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</si>
  <si>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</si>
  <si>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</si>
  <si>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</si>
  <si>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</si>
  <si>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</si>
  <si>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</si>
  <si>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</si>
  <si>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</si>
  <si>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</si>
  <si>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</si>
  <si>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</si>
  <si>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</si>
  <si>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</si>
  <si>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</si>
  <si>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</si>
  <si>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</si>
  <si>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</si>
  <si>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</si>
  <si>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</si>
  <si>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</si>
  <si>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</si>
  <si>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</si>
  <si>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</si>
  <si>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</si>
  <si>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</si>
  <si>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</si>
  <si>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</si>
  <si>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</si>
  <si>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</si>
  <si>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</si>
  <si>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</si>
  <si>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</si>
  <si>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</si>
  <si>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</si>
  <si>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</si>
  <si>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</si>
  <si>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</si>
  <si>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</si>
  <si>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</si>
  <si>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</si>
  <si>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</si>
  <si>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</si>
  <si>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</si>
  <si>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</si>
  <si>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</si>
  <si>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</si>
  <si>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</si>
  <si>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</si>
  <si>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</si>
  <si>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</si>
  <si>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</si>
  <si>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</si>
  <si>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</si>
  <si>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</si>
  <si>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</si>
  <si>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</si>
  <si>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</si>
  <si>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</si>
  <si>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</si>
  <si>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</si>
  <si>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</si>
  <si>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</si>
  <si>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</si>
  <si>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</si>
  <si>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</si>
  <si>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</si>
  <si>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</si>
  <si>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</si>
  <si>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</si>
  <si>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</si>
  <si>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</si>
  <si>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</si>
  <si>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</si>
  <si>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</si>
  <si>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</si>
  <si>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</si>
  <si>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</si>
  <si>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</si>
  <si>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</si>
  <si>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</si>
  <si>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</si>
  <si>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</si>
  <si>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</si>
  <si>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</si>
  <si>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</si>
  <si>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</si>
  <si>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</si>
  <si>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</si>
  <si>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</si>
  <si>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</si>
  <si>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</si>
  <si>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</si>
  <si>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</si>
  <si>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</si>
  <si>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</si>
  <si>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</si>
  <si>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</si>
  <si>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</si>
  <si>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</si>
  <si>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</si>
  <si>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</si>
  <si>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</si>
  <si>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</si>
  <si>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</si>
  <si>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</si>
  <si>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</si>
  <si>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</si>
  <si>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</si>
  <si>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</si>
  <si>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</si>
  <si>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</si>
  <si>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</si>
  <si>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</si>
  <si>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</si>
  <si>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</si>
  <si>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</si>
  <si>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</si>
  <si>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</si>
  <si>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</si>
  <si>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</si>
  <si>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</si>
  <si>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</si>
  <si>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</si>
  <si>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</si>
  <si>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</si>
  <si>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</si>
  <si>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</si>
  <si>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</si>
  <si>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</si>
  <si>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</si>
  <si>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</si>
  <si>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</si>
  <si>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</si>
  <si>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</si>
  <si>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</si>
  <si>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</si>
  <si>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</si>
  <si>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</si>
  <si>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</si>
  <si>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</si>
  <si>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</si>
  <si>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</si>
  <si>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</si>
  <si>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</si>
  <si>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</si>
  <si>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</si>
  <si>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</si>
  <si>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</si>
  <si>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</si>
  <si>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</si>
  <si>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</si>
  <si>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</si>
  <si>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</si>
  <si>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</si>
  <si>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</si>
  <si>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</si>
  <si>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</si>
  <si>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</si>
  <si>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</si>
  <si>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</si>
  <si>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</si>
  <si>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</si>
  <si>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</si>
  <si>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</si>
  <si>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</si>
  <si>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</si>
  <si>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</si>
  <si>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</si>
  <si>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</si>
  <si>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</si>
  <si>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</si>
  <si>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</si>
  <si>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</si>
  <si>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</si>
  <si>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</si>
  <si>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</si>
  <si>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</si>
  <si>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</si>
  <si>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</si>
  <si>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</si>
  <si>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</si>
  <si>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</si>
  <si>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</si>
  <si>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</si>
  <si>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</si>
  <si>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</si>
  <si>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</si>
  <si>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</si>
  <si>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</si>
  <si>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</si>
  <si>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</si>
  <si>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</si>
  <si>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</si>
  <si>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</si>
  <si>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</si>
  <si>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</si>
  <si>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</si>
  <si>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</si>
  <si>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</si>
  <si>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</si>
  <si>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</si>
  <si>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</si>
  <si>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</si>
  <si>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</si>
  <si>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</si>
  <si>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</si>
  <si>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</si>
  <si>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</si>
  <si>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</si>
  <si>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</si>
  <si>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</si>
  <si>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</si>
  <si>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</si>
  <si>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</si>
  <si>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</si>
  <si>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</si>
  <si>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</si>
  <si>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</si>
  <si>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</si>
  <si>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</si>
  <si>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</si>
  <si>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</si>
  <si>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</si>
  <si>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</si>
  <si>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</si>
  <si>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</si>
  <si>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</si>
  <si>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</si>
  <si>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</si>
  <si>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</si>
  <si>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</si>
  <si>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</si>
  <si>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</si>
  <si>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</si>
  <si>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</si>
  <si>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</si>
  <si>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</si>
  <si>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</si>
  <si>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</si>
  <si>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</si>
  <si>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</si>
  <si>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</si>
  <si>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</si>
  <si>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</si>
  <si>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</si>
  <si>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</si>
  <si>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</si>
  <si>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</si>
  <si>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</si>
  <si>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</si>
  <si>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</si>
  <si>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</si>
  <si>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</si>
  <si>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</si>
  <si>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</si>
  <si>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</si>
  <si>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</si>
  <si>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</si>
  <si>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</si>
  <si>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</si>
  <si>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</si>
  <si>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</si>
  <si>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</si>
  <si>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</si>
  <si>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</si>
  <si>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</si>
  <si>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</si>
  <si>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</si>
  <si>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</si>
  <si>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</si>
  <si>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</si>
  <si>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</si>
  <si>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</si>
  <si>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</si>
  <si>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</si>
  <si>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</si>
  <si>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</si>
  <si>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</si>
  <si>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</si>
  <si>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</si>
  <si>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</si>
  <si>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</si>
  <si>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</si>
  <si>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</si>
  <si>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</si>
  <si>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</si>
  <si>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</si>
  <si>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</si>
  <si>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</si>
  <si>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</si>
  <si>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</si>
  <si>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</si>
  <si>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</si>
  <si>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</si>
  <si>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</si>
  <si>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</si>
  <si>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</si>
  <si>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</si>
  <si>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</si>
  <si>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</si>
  <si>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</si>
  <si>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</si>
  <si>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</si>
  <si>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</si>
  <si>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</si>
  <si>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</si>
  <si>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</si>
  <si>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</si>
  <si>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</si>
  <si>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</si>
  <si>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</si>
  <si>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</si>
  <si>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</si>
  <si>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</si>
  <si>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</si>
  <si>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</si>
  <si>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</si>
  <si>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</si>
  <si>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</si>
  <si>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</si>
  <si>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</si>
  <si>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</si>
  <si>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</si>
  <si>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</si>
  <si>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</si>
  <si>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</si>
  <si>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</si>
  <si>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</si>
  <si>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</si>
  <si>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</si>
  <si>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</si>
  <si>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</si>
  <si>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</si>
  <si>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</si>
  <si>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</si>
  <si>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</si>
  <si>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</si>
  <si>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</si>
  <si>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</si>
  <si>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</si>
  <si>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</si>
  <si>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</si>
  <si>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</si>
  <si>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</si>
  <si>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</si>
  <si>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</si>
  <si>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</si>
  <si>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</si>
  <si>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</si>
  <si>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</si>
  <si>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</si>
  <si>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</si>
  <si>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</si>
  <si>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</si>
  <si>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</si>
  <si>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</si>
  <si>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</si>
  <si>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</si>
  <si>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</si>
  <si>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</si>
  <si>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</si>
  <si>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</si>
  <si>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</si>
  <si>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</si>
  <si>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</si>
  <si>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</si>
  <si>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</si>
  <si>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</si>
  <si>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</si>
  <si>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</si>
  <si>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</si>
  <si>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</si>
  <si>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</si>
  <si>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</si>
  <si>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</si>
  <si>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</si>
  <si>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</si>
  <si>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</si>
  <si>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</si>
  <si>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</si>
  <si>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</si>
  <si>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</si>
  <si>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</si>
  <si>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</si>
  <si>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</si>
  <si>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</si>
  <si>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</si>
  <si>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</si>
  <si>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</si>
  <si>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</si>
  <si>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</si>
  <si>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</si>
  <si>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</si>
  <si>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</si>
  <si>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</si>
  <si>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</si>
  <si>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</si>
  <si>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</si>
  <si>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</si>
  <si>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</si>
  <si>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</si>
  <si>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</si>
  <si>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</si>
  <si>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</si>
  <si>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</si>
  <si>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</si>
  <si>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</si>
  <si>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</si>
  <si>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</si>
  <si>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</si>
  <si>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</si>
  <si>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</si>
  <si>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</si>
  <si>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</si>
  <si>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</si>
  <si>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</si>
  <si>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</si>
  <si>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</si>
  <si>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</si>
  <si>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</si>
  <si>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</si>
  <si>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</si>
  <si>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</si>
  <si>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</si>
  <si>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</si>
  <si>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</si>
  <si>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</si>
  <si>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</si>
  <si>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</si>
  <si>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</si>
  <si>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</si>
  <si>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</si>
  <si>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</si>
  <si>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</si>
  <si>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</si>
  <si>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</si>
  <si>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</si>
  <si>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</si>
  <si>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</si>
  <si>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</si>
  <si>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</si>
  <si>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</si>
  <si>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</si>
  <si>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</si>
  <si>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</si>
  <si>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</si>
  <si>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</si>
  <si>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</si>
  <si>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</si>
  <si>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</si>
  <si>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</si>
  <si>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</si>
  <si>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</si>
  <si>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</si>
  <si>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</si>
  <si>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</si>
  <si>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</si>
  <si>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</si>
  <si>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</si>
  <si>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</si>
  <si>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</si>
  <si>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</si>
  <si>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</si>
  <si>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</si>
  <si>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</si>
  <si>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</si>
  <si>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</si>
  <si>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</si>
  <si>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</si>
  <si>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</si>
  <si>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</si>
  <si>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</si>
  <si>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</si>
  <si>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</si>
  <si>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</si>
  <si>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</si>
  <si>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</si>
  <si>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</si>
  <si>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</si>
  <si>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</si>
  <si>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</si>
  <si>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</si>
  <si>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</si>
  <si>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</si>
  <si>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</si>
  <si>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</si>
  <si>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</si>
  <si>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</si>
  <si>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</si>
  <si>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</si>
  <si>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</si>
  <si>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</si>
  <si>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</si>
  <si>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</si>
  <si>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</si>
  <si>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</si>
  <si>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</si>
  <si>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</si>
  <si>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</si>
  <si>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</si>
  <si>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</si>
  <si>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</si>
  <si>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</si>
  <si>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</si>
  <si>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</si>
  <si>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</si>
  <si>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</si>
  <si>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</si>
  <si>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</si>
  <si>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</si>
  <si>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</si>
  <si>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</si>
  <si>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</si>
  <si>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</si>
  <si>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</si>
  <si>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</si>
  <si>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</si>
  <si>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</si>
  <si>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</si>
  <si>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</si>
  <si>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</si>
  <si>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</si>
  <si>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</si>
  <si>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</si>
  <si>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</si>
  <si>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</si>
  <si>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</si>
  <si>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</si>
  <si>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</si>
  <si>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</si>
  <si>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</si>
  <si>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</si>
  <si>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</si>
  <si>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</si>
  <si>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</si>
  <si>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</si>
  <si>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</si>
  <si>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</si>
  <si>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</si>
  <si>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</si>
  <si>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</si>
  <si>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</si>
  <si>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</si>
  <si>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</si>
  <si>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</si>
  <si>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</si>
  <si>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</si>
  <si>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</si>
  <si>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</si>
  <si>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</si>
  <si>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</si>
  <si>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</si>
  <si>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</si>
  <si>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</si>
  <si>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</si>
  <si>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</si>
  <si>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</si>
  <si>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</si>
  <si>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</si>
  <si>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</si>
  <si>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</si>
  <si>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</si>
  <si>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</si>
  <si>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</si>
  <si>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</si>
  <si>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</si>
  <si>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</si>
  <si>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</si>
  <si>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</si>
  <si>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</si>
  <si>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</si>
  <si>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</si>
  <si>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</si>
  <si>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</si>
  <si>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</si>
  <si>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</si>
  <si>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</si>
  <si>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</si>
  <si>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</si>
  <si>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</si>
  <si>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</si>
  <si>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</si>
  <si>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</si>
  <si>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</si>
  <si>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</si>
  <si>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</si>
  <si>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</si>
  <si>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</si>
  <si>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</si>
  <si>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</si>
  <si>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</si>
  <si>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</si>
  <si>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</si>
  <si>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</si>
  <si>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</si>
  <si>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</si>
  <si>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</si>
  <si>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</si>
  <si>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</si>
  <si>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</si>
  <si>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</si>
  <si>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</si>
  <si>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</si>
  <si>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</si>
  <si>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</si>
  <si>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</si>
  <si>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</si>
  <si>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</si>
  <si>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</si>
  <si>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</si>
  <si>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</si>
  <si>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</si>
  <si>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</si>
  <si>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</si>
  <si>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</si>
  <si>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</si>
  <si>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</si>
  <si>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</si>
  <si>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</si>
  <si>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</si>
  <si>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</si>
  <si>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</si>
  <si>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</si>
  <si>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</si>
  <si>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</si>
  <si>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</si>
  <si>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</si>
  <si>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</si>
  <si>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</si>
  <si>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</si>
  <si>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</si>
  <si>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</si>
  <si>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</si>
  <si>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</si>
  <si>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</si>
  <si>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</si>
  <si>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</si>
  <si>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</si>
  <si>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</si>
  <si>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</si>
  <si>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</si>
  <si>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</si>
  <si>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</si>
  <si>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</si>
  <si>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</si>
  <si>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</si>
  <si>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</si>
  <si>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</si>
  <si>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</si>
  <si>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</si>
  <si>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</si>
  <si>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</si>
  <si>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</si>
  <si>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</si>
  <si>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</si>
  <si>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</si>
  <si>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</si>
  <si>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</si>
  <si>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</si>
  <si>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</si>
  <si>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</si>
  <si>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</si>
  <si>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</si>
  <si>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</si>
  <si>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</si>
  <si>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</si>
  <si>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</si>
  <si>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</si>
  <si>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</si>
  <si>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</si>
  <si>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</si>
  <si>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</si>
  <si>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</si>
  <si>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</si>
  <si>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</si>
  <si>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</si>
  <si>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</si>
  <si>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</si>
  <si>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</si>
  <si>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</si>
  <si>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</si>
  <si>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</si>
  <si>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</si>
  <si>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</si>
  <si>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</si>
  <si>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</si>
  <si>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</si>
  <si>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</si>
  <si>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</si>
  <si>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</si>
  <si>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</si>
  <si>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</si>
  <si>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</si>
  <si>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</si>
  <si>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</si>
  <si>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</si>
  <si>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</si>
  <si>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</si>
  <si>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</si>
  <si>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</si>
  <si>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</si>
  <si>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</si>
  <si>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</si>
  <si>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</si>
  <si>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</si>
  <si>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</si>
  <si>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</si>
  <si>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</si>
  <si>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</si>
  <si>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</si>
  <si>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</si>
  <si>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</si>
  <si>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</si>
  <si>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</si>
  <si>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</si>
  <si>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</si>
  <si>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</si>
  <si>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</si>
  <si>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</si>
  <si>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</si>
  <si>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</si>
  <si>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</si>
  <si>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</si>
  <si>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</si>
  <si>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</si>
  <si>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</si>
  <si>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</si>
  <si>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</si>
  <si>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</si>
  <si>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</si>
  <si>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</si>
  <si>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</si>
  <si>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</si>
  <si>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</si>
  <si>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</si>
  <si>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</si>
  <si>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</si>
  <si>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</si>
  <si>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</si>
  <si>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</si>
  <si>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</si>
  <si>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</si>
  <si>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</si>
  <si>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</si>
  <si>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</si>
  <si>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</si>
  <si>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</si>
  <si>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</si>
  <si>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</si>
  <si>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</si>
  <si>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</si>
  <si>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</si>
  <si>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</si>
  <si>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</si>
  <si>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</si>
  <si>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</si>
  <si>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</si>
  <si>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</si>
  <si>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</si>
  <si>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</si>
  <si>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</si>
  <si>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</si>
  <si>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</si>
  <si>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</si>
  <si>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</si>
  <si>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</si>
  <si>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</si>
  <si>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</si>
  <si>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</si>
  <si>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</si>
  <si>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</si>
  <si>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</si>
  <si>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</si>
  <si>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</si>
  <si>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</si>
  <si>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</si>
  <si>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</si>
  <si>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</si>
  <si>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</si>
  <si>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</si>
  <si>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</si>
  <si>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</si>
  <si>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</si>
  <si>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</si>
  <si>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</si>
  <si>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</si>
  <si>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</si>
  <si>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</si>
  <si>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</si>
  <si>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</si>
  <si>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</si>
  <si>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</si>
  <si>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</si>
  <si>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</si>
  <si>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</si>
  <si>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</si>
  <si>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</si>
  <si>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</si>
  <si>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</si>
  <si>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</si>
  <si>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</si>
  <si>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</si>
  <si>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</si>
  <si>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</si>
  <si>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</si>
  <si>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</si>
  <si>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</si>
  <si>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</si>
  <si>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</si>
  <si>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</si>
  <si>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</si>
  <si>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</si>
  <si>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</si>
  <si>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</si>
  <si>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</si>
  <si>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</si>
  <si>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</si>
  <si>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</si>
  <si>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</si>
  <si>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</si>
  <si>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</si>
  <si>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</si>
  <si>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</si>
  <si>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</si>
  <si>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</si>
  <si>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</si>
  <si>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</si>
  <si>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</si>
  <si>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</si>
  <si>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</si>
  <si>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</si>
  <si>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</si>
  <si>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</si>
  <si>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</si>
  <si>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</si>
  <si>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</si>
  <si>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</si>
  <si>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</si>
  <si>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</si>
  <si>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</si>
  <si>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</si>
  <si>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</si>
  <si>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</si>
  <si>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</si>
  <si>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</si>
  <si>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</si>
  <si>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</si>
  <si>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</si>
  <si>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</si>
  <si>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</si>
  <si>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</si>
  <si>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</si>
  <si>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</si>
  <si>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</si>
  <si>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</si>
  <si>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</si>
  <si>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</si>
  <si>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</si>
  <si>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</si>
  <si>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</si>
  <si>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</si>
  <si>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</si>
  <si>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</si>
  <si>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</si>
  <si>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</si>
  <si>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</si>
  <si>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</si>
  <si>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</si>
  <si>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</si>
  <si>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</si>
  <si>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</si>
  <si>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</si>
  <si>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</si>
  <si>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</si>
  <si>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</si>
  <si>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</si>
  <si>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</si>
  <si>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</si>
  <si>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</si>
  <si>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</si>
  <si>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</si>
  <si>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</si>
  <si>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</si>
  <si>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</si>
  <si>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</si>
  <si>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</si>
  <si>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</si>
  <si>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</si>
  <si>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</si>
  <si>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</si>
  <si>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</si>
  <si>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</si>
  <si>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</si>
  <si>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</si>
  <si>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</si>
  <si>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</si>
  <si>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</si>
  <si>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</si>
  <si>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</si>
  <si>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</si>
  <si>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</si>
  <si>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</si>
  <si>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</si>
  <si>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</si>
  <si>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</si>
  <si>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</si>
  <si>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</si>
  <si>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</si>
  <si>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</si>
  <si>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</si>
  <si>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</si>
  <si>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</si>
  <si>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</si>
  <si>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</si>
  <si>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</si>
  <si>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</si>
  <si>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</si>
  <si>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</si>
  <si>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</si>
  <si>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</si>
  <si>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</si>
  <si>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</si>
  <si>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</si>
  <si>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</si>
  <si>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</si>
  <si>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</si>
  <si>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</si>
  <si>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</si>
  <si>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</si>
  <si>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</si>
  <si>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</si>
  <si>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</si>
  <si>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</si>
  <si>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</si>
  <si>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</si>
  <si>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</si>
  <si>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</si>
  <si>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</si>
  <si>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</si>
  <si>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</si>
  <si>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</si>
  <si>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</si>
  <si>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</si>
  <si>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</si>
  <si>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</si>
  <si>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</si>
  <si>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</si>
  <si>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</si>
  <si>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</si>
  <si>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</si>
  <si>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</si>
  <si>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</si>
  <si>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</si>
  <si>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</si>
  <si>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</si>
  <si>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</si>
  <si>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</si>
  <si>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</si>
  <si>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</si>
  <si>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</si>
  <si>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</si>
  <si>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</si>
  <si>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</si>
  <si>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</si>
  <si>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</si>
  <si>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</si>
  <si>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</si>
  <si>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</si>
  <si>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</si>
  <si>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</si>
  <si>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</si>
  <si>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</si>
  <si>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</si>
  <si>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</si>
  <si>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</si>
  <si>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</si>
  <si>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</si>
  <si>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</si>
  <si>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</si>
  <si>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</si>
  <si>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</si>
  <si>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</si>
  <si>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</si>
  <si>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</si>
  <si>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</si>
  <si>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</si>
  <si>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</si>
  <si>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</si>
  <si>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</si>
  <si>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</si>
  <si>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</si>
  <si>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</si>
  <si>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</si>
  <si>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</si>
  <si>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</si>
  <si>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</si>
  <si>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</si>
  <si>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</si>
  <si>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</si>
  <si>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</si>
  <si>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</si>
  <si>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</si>
  <si>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</si>
  <si>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</si>
  <si>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</si>
  <si>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</si>
  <si>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</si>
  <si>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</si>
  <si>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</si>
  <si>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</si>
  <si>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</si>
  <si>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</si>
  <si>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</si>
  <si>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</si>
  <si>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</si>
  <si>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</si>
  <si>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</si>
  <si>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</si>
  <si>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</si>
  <si>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</si>
  <si>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</si>
  <si>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</si>
  <si>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</si>
  <si>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</si>
  <si>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</si>
  <si>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</si>
  <si>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</si>
  <si>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</si>
  <si>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</si>
  <si>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</si>
  <si>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</si>
  <si>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</si>
  <si>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</si>
  <si>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</si>
  <si>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</si>
  <si>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</si>
  <si>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</si>
  <si>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</si>
  <si>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</si>
  <si>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</si>
  <si>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</si>
  <si>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</si>
  <si>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</si>
  <si>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</si>
  <si>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</si>
  <si>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</si>
  <si>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</si>
  <si>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</si>
  <si>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</si>
  <si>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</si>
  <si>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</si>
  <si>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</si>
  <si>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</si>
  <si>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</si>
  <si>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</si>
  <si>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</si>
  <si>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</si>
  <si>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</si>
  <si>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</si>
  <si>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</si>
  <si>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</si>
  <si>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</si>
  <si>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</si>
  <si>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</si>
  <si>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</si>
  <si>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</si>
  <si>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</si>
  <si>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</si>
  <si>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</si>
  <si>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</si>
  <si>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</si>
  <si>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</si>
  <si>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</si>
  <si>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</si>
  <si>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</si>
  <si>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</si>
  <si>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</si>
  <si>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</si>
  <si>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</si>
  <si>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</si>
  <si>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</si>
  <si>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</si>
  <si>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</si>
  <si>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</si>
  <si>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</si>
  <si>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</si>
  <si>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</si>
  <si>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</si>
  <si>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</si>
  <si>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</si>
  <si>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</si>
  <si>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</si>
  <si>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</si>
  <si>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</si>
  <si>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</si>
  <si>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</si>
  <si>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</si>
  <si>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</si>
  <si>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</si>
  <si>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</si>
  <si>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</si>
  <si>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</si>
  <si>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</si>
  <si>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</si>
  <si>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</si>
  <si>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</si>
  <si>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</si>
  <si>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</si>
  <si>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</si>
  <si>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</si>
  <si>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</si>
  <si>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</si>
  <si>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</si>
  <si>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</si>
  <si>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</si>
  <si>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</si>
  <si>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</si>
  <si>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</si>
  <si>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</si>
  <si>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</si>
  <si>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</si>
  <si>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</si>
  <si>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</si>
  <si>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</si>
  <si>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</si>
  <si>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</si>
  <si>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</si>
  <si>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</si>
  <si>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</si>
  <si>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</si>
  <si>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</si>
  <si>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</si>
  <si>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</si>
  <si>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</si>
  <si>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</si>
  <si>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</si>
  <si>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</si>
  <si>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</si>
  <si>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</si>
  <si>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</si>
  <si>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</si>
  <si>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</si>
  <si>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</si>
  <si>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</si>
  <si>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</si>
  <si>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</si>
  <si>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</si>
  <si>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</si>
  <si>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</si>
  <si>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</si>
  <si>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</si>
  <si>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</si>
  <si>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</si>
  <si>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</si>
  <si>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</si>
  <si>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</si>
  <si>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</si>
  <si>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</si>
  <si>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</si>
  <si>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</si>
  <si>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</si>
  <si>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</si>
  <si>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</si>
  <si>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</si>
  <si>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</si>
  <si>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</si>
  <si>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</si>
  <si>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</si>
  <si>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</si>
  <si>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</si>
  <si>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</si>
  <si>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</si>
  <si>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</si>
  <si>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</si>
  <si>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</si>
  <si>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</si>
  <si>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</si>
  <si>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</si>
  <si>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</si>
  <si>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</si>
  <si>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</si>
  <si>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</si>
  <si>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</si>
  <si>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</si>
  <si>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</si>
  <si>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</si>
  <si>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</si>
  <si>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</si>
  <si>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</si>
  <si>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</si>
  <si>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</si>
  <si>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</si>
  <si>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</si>
  <si>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</si>
  <si>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</si>
  <si>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</si>
  <si>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</si>
  <si>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</si>
  <si>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</si>
  <si>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</si>
  <si>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</si>
  <si>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</si>
  <si>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</si>
  <si>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</si>
  <si>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</si>
  <si>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</si>
  <si>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</si>
  <si>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</si>
  <si>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</si>
  <si>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</si>
  <si>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</si>
  <si>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</si>
  <si>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</si>
  <si>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</si>
  <si>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</si>
  <si>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</si>
  <si>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</si>
  <si>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</si>
  <si>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</si>
  <si>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</si>
  <si>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</si>
  <si>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</si>
  <si>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</si>
  <si>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</si>
  <si>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</si>
  <si>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</si>
  <si>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</si>
  <si>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</si>
  <si>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</si>
  <si>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</si>
  <si>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</si>
  <si>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</si>
  <si>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</si>
  <si>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</si>
  <si>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</si>
  <si>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</si>
  <si>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</si>
  <si>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</si>
  <si>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</si>
  <si>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</si>
  <si>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</si>
  <si>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</si>
  <si>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</si>
  <si>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</si>
  <si>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</si>
  <si>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</si>
  <si>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</si>
  <si>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</si>
  <si>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</si>
  <si>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</si>
  <si>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</si>
  <si>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</si>
  <si>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</si>
  <si>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</si>
  <si>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</si>
  <si>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</si>
  <si>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</si>
  <si>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</si>
  <si>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</si>
  <si>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</si>
  <si>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</si>
  <si>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</si>
  <si>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</si>
  <si>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</si>
  <si>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</si>
  <si>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</si>
  <si>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</si>
  <si>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</si>
  <si>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</si>
  <si>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</si>
  <si>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</si>
  <si>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</si>
  <si>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</si>
  <si>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</si>
  <si>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</si>
  <si>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</si>
  <si>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</si>
  <si>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</si>
  <si>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</si>
  <si>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</si>
  <si>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</si>
  <si>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</si>
  <si>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</si>
  <si>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</si>
  <si>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</si>
  <si>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</si>
  <si>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</si>
  <si>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</si>
  <si>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</si>
  <si>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</si>
  <si>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</si>
  <si>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</si>
  <si>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</si>
  <si>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</si>
  <si>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</si>
  <si>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</si>
  <si>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</si>
  <si>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</si>
  <si>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</si>
  <si>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</si>
  <si>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</si>
  <si>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</si>
  <si>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</si>
  <si>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</si>
  <si>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</si>
  <si>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</si>
  <si>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</si>
  <si>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</si>
  <si>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</si>
  <si>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</si>
  <si>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</si>
  <si>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</si>
  <si>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</si>
  <si>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</si>
  <si>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</si>
  <si>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</si>
  <si>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</si>
  <si>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</si>
  <si>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</si>
  <si>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</si>
  <si>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</si>
  <si>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</si>
  <si>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</si>
  <si>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</si>
  <si>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</si>
  <si>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</si>
  <si>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</si>
  <si>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</si>
  <si>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</si>
  <si>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</si>
  <si>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</si>
  <si>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</si>
  <si>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</si>
  <si>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</si>
  <si>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</si>
  <si>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</si>
  <si>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</si>
  <si>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</si>
  <si>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</si>
  <si>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</si>
  <si>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</si>
  <si>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</si>
  <si>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</si>
  <si>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</si>
  <si>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</si>
  <si>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</si>
  <si>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</si>
  <si>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</si>
  <si>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</si>
  <si>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</si>
  <si>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</si>
  <si>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</si>
  <si>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</si>
  <si>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</si>
  <si>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</si>
  <si>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</si>
  <si>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</si>
  <si>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</si>
  <si>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</si>
  <si>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</si>
  <si>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</si>
  <si>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</si>
  <si>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</si>
  <si>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</si>
  <si>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</si>
  <si>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</si>
  <si>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</si>
  <si>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</si>
  <si>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</si>
  <si>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</si>
  <si>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</si>
  <si>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</si>
  <si>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</si>
  <si>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</si>
  <si>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</si>
  <si>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</si>
  <si>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</si>
  <si>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</si>
  <si>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</si>
  <si>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</si>
  <si>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</si>
  <si>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</si>
  <si>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</si>
  <si>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</si>
  <si>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</si>
  <si>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</si>
  <si>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</si>
  <si>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</si>
  <si>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</si>
  <si>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</si>
  <si>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</si>
  <si>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</si>
  <si>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</si>
  <si>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</si>
  <si>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</si>
  <si>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</si>
  <si>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</si>
  <si>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</si>
  <si>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</si>
  <si>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</si>
  <si>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</si>
  <si>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</si>
  <si>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</si>
  <si>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</si>
  <si>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</si>
  <si>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</si>
  <si>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</si>
  <si>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</si>
  <si>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</si>
  <si>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</si>
  <si>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</si>
  <si>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</si>
  <si>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</si>
  <si>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</si>
  <si>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</si>
  <si>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</si>
  <si>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</si>
  <si>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</si>
  <si>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</si>
  <si>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</si>
  <si>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</si>
  <si>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</si>
  <si>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</si>
  <si>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</si>
  <si>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</si>
  <si>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</si>
  <si>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</si>
  <si>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</si>
  <si>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</si>
  <si>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</si>
  <si>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</si>
  <si>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</si>
  <si>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</si>
  <si>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</si>
  <si>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</si>
  <si>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</si>
  <si>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</si>
  <si>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</si>
  <si>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</si>
  <si>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</si>
  <si>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</si>
  <si>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</si>
  <si>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</si>
  <si>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</si>
  <si>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</si>
  <si>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</si>
  <si>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</si>
  <si>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</si>
  <si>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</si>
  <si>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</si>
  <si>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</si>
  <si>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</si>
  <si>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</si>
  <si>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</si>
  <si>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</si>
  <si>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</si>
  <si>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</si>
  <si>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</si>
  <si>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</si>
  <si>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</si>
  <si>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</si>
  <si>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</si>
  <si>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</si>
  <si>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</si>
  <si>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</si>
  <si>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</si>
  <si>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</si>
  <si>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</si>
  <si>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</si>
  <si>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</si>
  <si>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</si>
  <si>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</si>
  <si>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</si>
  <si>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</si>
  <si>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</si>
  <si>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</si>
  <si>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</si>
  <si>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</si>
  <si>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</si>
  <si>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</si>
  <si>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</si>
  <si>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</si>
  <si>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</si>
  <si>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</si>
  <si>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</si>
  <si>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</si>
  <si>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</si>
  <si>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</si>
  <si>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</si>
  <si>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</si>
  <si>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</si>
  <si>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</si>
  <si>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</si>
  <si>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</si>
  <si>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</si>
  <si>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</si>
  <si>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</si>
  <si>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</si>
  <si>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</si>
  <si>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</si>
  <si>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</si>
  <si>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</si>
  <si>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</si>
  <si>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</si>
  <si>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</si>
  <si>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</si>
  <si>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</si>
  <si>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</si>
  <si>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</si>
  <si>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</si>
  <si>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</si>
  <si>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</si>
  <si>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</si>
  <si>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</si>
  <si>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</si>
  <si>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</si>
  <si>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</si>
  <si>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</si>
  <si>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</si>
  <si>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</si>
  <si>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</si>
  <si>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</si>
  <si>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</si>
  <si>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</si>
  <si>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</si>
  <si>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</si>
  <si>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</si>
  <si>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</si>
  <si>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</si>
  <si>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</si>
  <si>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</si>
  <si>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</si>
  <si>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</si>
  <si>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</si>
  <si>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</si>
  <si>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</si>
  <si>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</si>
  <si>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</si>
  <si>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</si>
  <si>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</si>
  <si>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</si>
  <si>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</si>
  <si>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</si>
  <si>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</si>
  <si>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</si>
  <si>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</si>
  <si>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</si>
  <si>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</si>
  <si>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</si>
  <si>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</si>
  <si>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</si>
  <si>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</si>
  <si>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</si>
  <si>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</si>
  <si>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</si>
  <si>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</si>
  <si>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</si>
  <si>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</si>
  <si>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</si>
  <si>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</si>
  <si>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</si>
  <si>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</si>
  <si>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</si>
  <si>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</si>
  <si>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</si>
  <si>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</si>
  <si>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</si>
  <si>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</si>
  <si>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</si>
  <si>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</si>
  <si>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</si>
  <si>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</si>
  <si>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</si>
  <si>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</si>
  <si>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</si>
  <si>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</si>
  <si>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</si>
  <si>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</si>
  <si>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</si>
  <si>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</si>
  <si>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</si>
  <si>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</si>
  <si>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</si>
  <si>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</si>
  <si>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</si>
  <si>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</si>
  <si>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</si>
  <si>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</si>
  <si>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</si>
  <si>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</si>
  <si>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</si>
  <si>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</si>
  <si>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</si>
  <si>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</si>
  <si>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</si>
  <si>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</si>
  <si>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</si>
  <si>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</si>
  <si>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</si>
  <si>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</si>
  <si>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</si>
  <si>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</si>
  <si>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</si>
  <si>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</si>
  <si>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</si>
  <si>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</si>
  <si>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</si>
  <si>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</si>
  <si>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</si>
  <si>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</si>
  <si>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</si>
  <si>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</si>
  <si>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</si>
  <si>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</si>
  <si>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</si>
  <si>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</si>
  <si>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</si>
  <si>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</si>
  <si>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</si>
  <si>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</si>
  <si>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</si>
  <si>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</si>
  <si>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</si>
  <si>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</si>
  <si>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</si>
  <si>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</si>
  <si>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</si>
  <si>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</si>
  <si>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</si>
  <si>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</si>
  <si>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</si>
  <si>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</si>
  <si>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</si>
  <si>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</si>
  <si>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</si>
  <si>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</si>
  <si>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</si>
  <si>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</si>
  <si>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</si>
  <si>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</si>
  <si>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</si>
  <si>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</si>
  <si>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</si>
  <si>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</si>
  <si>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</si>
  <si>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</si>
  <si>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</si>
  <si>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</si>
  <si>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</si>
  <si>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</si>
  <si>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</si>
  <si>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</si>
  <si>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</si>
  <si>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</si>
  <si>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</si>
  <si>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</si>
  <si>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</si>
  <si>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</si>
  <si>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</si>
  <si>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</si>
  <si>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</si>
  <si>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</si>
  <si>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</si>
  <si>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</si>
  <si>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</si>
  <si>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</si>
  <si>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</si>
  <si>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</si>
  <si>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</si>
  <si>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</si>
  <si>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</si>
  <si>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</si>
  <si>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</si>
  <si>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</si>
  <si>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</si>
  <si>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</si>
  <si>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</si>
  <si>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</si>
  <si>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</si>
  <si>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</si>
  <si>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</si>
  <si>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</si>
  <si>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</si>
  <si>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</si>
  <si>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</si>
  <si>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</si>
  <si>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</si>
  <si>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</si>
  <si>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</si>
  <si>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</si>
  <si>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</si>
  <si>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</si>
  <si>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</si>
  <si>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</si>
  <si>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</si>
  <si>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</si>
  <si>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</si>
  <si>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</si>
  <si>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</si>
  <si>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</si>
  <si>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</si>
  <si>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</si>
  <si>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</si>
  <si>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</si>
  <si>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</si>
  <si>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</si>
  <si>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</si>
  <si>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</si>
  <si>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</si>
  <si>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</si>
  <si>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</si>
  <si>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</si>
  <si>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</si>
  <si>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</si>
  <si>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</si>
  <si>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</si>
  <si>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</si>
  <si>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</si>
  <si>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</si>
  <si>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</si>
  <si>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</si>
  <si>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</si>
  <si>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</si>
  <si>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</si>
  <si>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</si>
  <si>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</si>
  <si>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</si>
  <si>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</si>
  <si>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</si>
  <si>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</si>
  <si>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</si>
  <si>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</si>
  <si>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</si>
  <si>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</si>
  <si>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</si>
  <si>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</si>
  <si>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</si>
  <si>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</si>
  <si>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</si>
  <si>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</si>
  <si>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</si>
  <si>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</si>
  <si>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</si>
  <si>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</si>
  <si>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</si>
  <si>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</si>
  <si>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</si>
  <si>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</si>
  <si>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</si>
  <si>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</si>
  <si>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</si>
  <si>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</si>
  <si>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</si>
  <si>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</si>
  <si>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</si>
  <si>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</si>
  <si>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</si>
  <si>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</si>
  <si>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</si>
  <si>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</si>
  <si>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</si>
  <si>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</si>
  <si>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</si>
  <si>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</si>
  <si>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</si>
  <si>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</si>
  <si>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</si>
  <si>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</si>
  <si>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</si>
  <si>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</si>
  <si>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</si>
  <si>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</si>
  <si>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</si>
  <si>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</si>
  <si>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</si>
  <si>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</si>
  <si>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</si>
  <si>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</si>
  <si>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</si>
  <si>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</si>
  <si>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</si>
  <si>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</si>
  <si>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</si>
  <si>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</si>
  <si>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</si>
  <si>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</si>
  <si>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</si>
  <si>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</si>
  <si>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</si>
  <si>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</si>
  <si>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</si>
  <si>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</si>
  <si>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</si>
  <si>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</si>
  <si>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</si>
  <si>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</si>
  <si>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</si>
  <si>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</si>
  <si>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</si>
  <si>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</si>
  <si>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</si>
  <si>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</si>
  <si>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</si>
  <si>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</si>
  <si>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</si>
  <si>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</si>
  <si>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</si>
  <si>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</si>
  <si>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</si>
  <si>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</si>
  <si>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</si>
  <si>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</si>
  <si>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</si>
  <si>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</si>
  <si>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</si>
  <si>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</si>
  <si>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</si>
  <si>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</si>
  <si>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</si>
  <si>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</si>
  <si>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</si>
  <si>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</si>
  <si>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</si>
  <si>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</si>
  <si>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</si>
  <si>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</si>
  <si>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</si>
  <si>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</si>
  <si>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</si>
  <si>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</si>
  <si>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</si>
  <si>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</si>
  <si>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</si>
  <si>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</si>
  <si>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</si>
  <si>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</si>
  <si>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</si>
  <si>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</si>
  <si>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</si>
  <si>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</si>
  <si>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</si>
  <si>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</si>
  <si>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</si>
  <si>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</si>
  <si>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</si>
  <si>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</si>
  <si>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</si>
  <si>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</si>
  <si>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</si>
  <si>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</si>
  <si>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</si>
  <si>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</si>
  <si>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</si>
  <si>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</si>
  <si>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</si>
  <si>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</si>
  <si>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</si>
  <si>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</si>
  <si>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</si>
  <si>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</si>
  <si>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</si>
  <si>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</si>
  <si>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</si>
  <si>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</si>
  <si>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</si>
  <si>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</si>
  <si>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</si>
  <si>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</si>
  <si>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</si>
  <si>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</si>
  <si>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</si>
  <si>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</si>
  <si>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</si>
  <si>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</si>
  <si>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</si>
  <si>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</si>
  <si>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</si>
  <si>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</si>
  <si>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</si>
  <si>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</si>
  <si>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</si>
  <si>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</si>
  <si>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</si>
  <si>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</si>
  <si>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</si>
  <si>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</si>
  <si>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</si>
  <si>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</si>
  <si>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</si>
  <si>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</si>
  <si>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</si>
  <si>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</si>
  <si>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</si>
  <si>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</si>
  <si>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</si>
  <si>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</si>
  <si>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</si>
  <si>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</si>
  <si>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</si>
  <si>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</si>
  <si>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</si>
  <si>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</si>
  <si>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</si>
  <si>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</si>
  <si>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</si>
  <si>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</si>
  <si>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</si>
  <si>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</si>
  <si>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</si>
  <si>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</si>
  <si>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</si>
  <si>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</si>
  <si>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</si>
  <si>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</si>
  <si>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</si>
  <si>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</si>
  <si>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</si>
  <si>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</si>
  <si>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</si>
  <si>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</si>
  <si>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</si>
  <si>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</si>
  <si>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</si>
  <si>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</si>
  <si>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</si>
  <si>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</si>
  <si>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</si>
  <si>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</si>
  <si>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</si>
  <si>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</si>
  <si>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</si>
  <si>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</si>
  <si>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</si>
  <si>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</si>
  <si>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</si>
  <si>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</si>
  <si>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</si>
  <si>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</si>
  <si>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</si>
  <si>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</si>
  <si>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</si>
  <si>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</si>
  <si>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</si>
  <si>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</si>
  <si>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</si>
  <si>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</si>
  <si>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</si>
  <si>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</si>
  <si>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</si>
  <si>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</si>
  <si>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</si>
  <si>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</si>
  <si>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</si>
  <si>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</si>
  <si>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</si>
  <si>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</si>
  <si>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</si>
  <si>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</si>
  <si>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</si>
  <si>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</si>
  <si>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</si>
  <si>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</si>
  <si>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</si>
  <si>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</si>
  <si>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</si>
  <si>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</si>
  <si>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</si>
  <si>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</si>
  <si>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</si>
  <si>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</si>
  <si>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</si>
  <si>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</si>
  <si>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</si>
  <si>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</si>
  <si>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</si>
  <si>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</si>
  <si>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</si>
  <si>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</si>
  <si>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</si>
  <si>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</si>
  <si>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</si>
  <si>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</si>
  <si>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</si>
  <si>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</si>
  <si>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</si>
  <si>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</si>
  <si>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</si>
  <si>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</si>
  <si>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</si>
  <si>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</si>
  <si>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</si>
  <si>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</si>
  <si>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</si>
  <si>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</si>
  <si>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</si>
  <si>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</si>
  <si>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</si>
  <si>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</si>
  <si>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</si>
  <si>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</si>
  <si>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</si>
  <si>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</si>
  <si>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</si>
  <si>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</si>
  <si>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</si>
  <si>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</si>
  <si>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</si>
  <si>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</si>
  <si>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</si>
  <si>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</si>
  <si>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</si>
  <si>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</si>
  <si>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</si>
  <si>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</si>
  <si>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</si>
  <si>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</si>
  <si>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</si>
  <si>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</si>
  <si>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</si>
  <si>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</si>
  <si>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</si>
  <si>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</si>
  <si>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</si>
  <si>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</si>
  <si>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</si>
  <si>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</si>
  <si>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</si>
  <si>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</si>
  <si>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</si>
  <si>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</si>
  <si>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</si>
  <si>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</si>
  <si>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</si>
  <si>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</si>
  <si>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</si>
  <si>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</si>
  <si>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</si>
  <si>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</si>
  <si>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</si>
  <si>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</si>
  <si>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</si>
  <si>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</si>
  <si>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</si>
  <si>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</si>
  <si>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</si>
  <si>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</si>
  <si>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</si>
  <si>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</si>
  <si>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</si>
  <si>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</si>
  <si>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</si>
  <si>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</si>
  <si>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</si>
  <si>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</si>
  <si>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</si>
  <si>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</si>
  <si>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</si>
  <si>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</si>
  <si>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</si>
  <si>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</si>
  <si>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</si>
  <si>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</si>
  <si>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</si>
  <si>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</si>
  <si>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</si>
  <si>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</si>
  <si>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</si>
  <si>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</si>
  <si>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</si>
  <si>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</si>
  <si>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</si>
  <si>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</si>
  <si>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</si>
  <si>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</si>
  <si>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</si>
  <si>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</si>
  <si>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</si>
  <si>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</si>
  <si>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</si>
  <si>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</si>
  <si>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</si>
  <si>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</si>
  <si>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</si>
  <si>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</si>
  <si>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</si>
  <si>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</si>
  <si>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</si>
  <si>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</si>
  <si>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</si>
  <si>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</si>
  <si>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</si>
  <si>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</si>
  <si>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</si>
  <si>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</si>
  <si>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</si>
  <si>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</si>
  <si>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</si>
  <si>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</si>
  <si>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</si>
  <si>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</si>
  <si>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</si>
  <si>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</si>
  <si>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</si>
  <si>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</si>
  <si>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</si>
  <si>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</si>
  <si>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</si>
  <si>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</si>
  <si>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</si>
  <si>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</si>
  <si>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</si>
  <si>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</si>
  <si>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</si>
  <si>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</si>
  <si>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</si>
  <si>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</si>
  <si>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</si>
  <si>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</si>
  <si>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</si>
  <si>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</si>
  <si>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</si>
  <si>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</si>
  <si>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</si>
  <si>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</si>
  <si>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</si>
  <si>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</si>
  <si>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</si>
  <si>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</si>
  <si>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</si>
  <si>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</si>
  <si>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</si>
  <si>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</si>
  <si>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</si>
  <si>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</si>
  <si>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</si>
  <si>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</si>
  <si>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</si>
  <si>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</si>
  <si>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</si>
  <si>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</si>
  <si>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</si>
  <si>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</si>
  <si>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</si>
  <si>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</si>
  <si>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</si>
  <si>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</si>
  <si>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</si>
  <si>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</si>
  <si>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</si>
  <si>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</si>
  <si>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</si>
  <si>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</si>
  <si>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</si>
  <si>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</si>
  <si>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</si>
  <si>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</si>
  <si>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</si>
  <si>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</si>
  <si>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</si>
  <si>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</si>
  <si>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</si>
  <si>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</si>
  <si>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</si>
  <si>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</si>
  <si>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</si>
  <si>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</si>
  <si>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</si>
  <si>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</si>
  <si>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</si>
  <si>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</si>
  <si>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</si>
  <si>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</si>
  <si>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</si>
  <si>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</si>
  <si>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</si>
  <si>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</si>
  <si>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</si>
  <si>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</si>
  <si>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</si>
  <si>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</si>
  <si>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</si>
  <si>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</si>
  <si>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</si>
  <si>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</si>
  <si>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</si>
  <si>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</si>
  <si>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</si>
  <si>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</si>
  <si>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</si>
  <si>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</si>
  <si>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</si>
  <si>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</si>
  <si>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</si>
  <si>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</si>
  <si>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</si>
  <si>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</si>
  <si>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</si>
  <si>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</si>
  <si>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</si>
  <si>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</si>
  <si>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</si>
  <si>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</si>
  <si>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</si>
  <si>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</si>
  <si>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</si>
  <si>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</si>
  <si>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</si>
  <si>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</si>
  <si>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</si>
  <si>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</si>
  <si>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</si>
  <si>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</si>
  <si>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</si>
  <si>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</si>
  <si>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</si>
  <si>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</si>
  <si>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</si>
  <si>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</si>
  <si>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</si>
  <si>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</si>
  <si>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</si>
  <si>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</si>
  <si>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</si>
  <si>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</si>
  <si>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</si>
  <si>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</si>
  <si>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</si>
  <si>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</si>
  <si>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</si>
  <si>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</si>
  <si>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</si>
  <si>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</si>
  <si>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</si>
  <si>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</si>
  <si>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</si>
  <si>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</si>
  <si>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</si>
  <si>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</si>
  <si>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</si>
  <si>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</si>
  <si>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</si>
  <si>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</si>
  <si>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</si>
  <si>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</si>
  <si>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</si>
  <si>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</si>
  <si>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</si>
  <si>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</si>
  <si>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</si>
  <si>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</si>
  <si>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</si>
  <si>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</si>
  <si>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</si>
  <si>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</si>
  <si>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</si>
  <si>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</si>
  <si>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</si>
  <si>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</si>
  <si>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</si>
  <si>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</si>
  <si>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</si>
  <si>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</si>
  <si>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</si>
  <si>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</si>
  <si>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</si>
  <si>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</si>
  <si>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</si>
  <si>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</si>
  <si>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</si>
  <si>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</si>
  <si>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</si>
  <si>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</si>
  <si>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</si>
  <si>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</si>
  <si>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</si>
  <si>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</si>
  <si>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</si>
  <si>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</si>
  <si>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</si>
  <si>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</si>
  <si>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</si>
  <si>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</si>
  <si>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</si>
  <si>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</si>
  <si>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</si>
  <si>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</si>
  <si>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</si>
  <si>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</si>
  <si>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</si>
  <si>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</si>
  <si>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</si>
  <si>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</si>
  <si>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</si>
  <si>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</si>
  <si>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</si>
  <si>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</si>
  <si>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</si>
  <si>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</si>
  <si>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</si>
  <si>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</si>
  <si>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</si>
  <si>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</si>
  <si>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</si>
  <si>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</si>
  <si>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</si>
  <si>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</si>
  <si>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</si>
  <si>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</si>
  <si>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</si>
  <si>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</si>
  <si>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</si>
  <si>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</si>
  <si>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</si>
  <si>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</si>
  <si>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</si>
  <si>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</si>
  <si>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</si>
  <si>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</si>
  <si>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</si>
  <si>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</si>
  <si>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</si>
  <si>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</si>
  <si>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</si>
  <si>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</si>
  <si>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</si>
  <si>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</si>
  <si>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</si>
  <si>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</si>
  <si>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</si>
  <si>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</si>
  <si>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</si>
  <si>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</si>
  <si>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</si>
  <si>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</si>
  <si>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</si>
  <si>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</si>
  <si>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</si>
  <si>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</si>
  <si>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</si>
  <si>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</si>
  <si>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</si>
  <si>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</si>
  <si>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</si>
  <si>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</si>
  <si>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</si>
  <si>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</si>
  <si>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</si>
  <si>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</si>
  <si>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</si>
  <si>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</si>
  <si>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</si>
  <si>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</si>
  <si>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</si>
  <si>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</si>
  <si>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</si>
  <si>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</si>
  <si>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</si>
  <si>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</si>
  <si>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</si>
  <si>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</si>
  <si>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</si>
  <si>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</si>
  <si>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</si>
  <si>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</si>
  <si>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</si>
  <si>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</si>
  <si>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</si>
  <si>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</si>
  <si>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</si>
  <si>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</si>
  <si>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</si>
  <si>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</si>
  <si>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</si>
  <si>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</si>
  <si>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</si>
  <si>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</si>
  <si>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</si>
  <si>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</si>
  <si>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</si>
  <si>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</si>
  <si>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</si>
  <si>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</si>
  <si>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</si>
  <si>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</si>
  <si>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</si>
  <si>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</si>
  <si>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</si>
  <si>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</si>
  <si>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</si>
  <si>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</si>
  <si>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</si>
  <si>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</si>
  <si>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</si>
  <si>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</si>
  <si>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</si>
  <si>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</si>
  <si>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</si>
  <si>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</si>
  <si>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</si>
  <si>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</si>
  <si>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</si>
  <si>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</si>
  <si>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</si>
  <si>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</si>
  <si>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</si>
  <si>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</si>
  <si>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</si>
  <si>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</si>
  <si>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</si>
  <si>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</si>
  <si>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</si>
  <si>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</si>
  <si>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</si>
  <si>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</si>
  <si>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</si>
  <si>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</si>
  <si>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</si>
  <si>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</si>
  <si>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</si>
  <si>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</si>
  <si>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</si>
  <si>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</si>
  <si>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</si>
  <si>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</si>
  <si>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</si>
  <si>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</si>
  <si>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</si>
  <si>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</si>
  <si>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</si>
  <si>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</si>
  <si>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</si>
  <si>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</si>
  <si>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</si>
  <si>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</si>
  <si>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</si>
  <si>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</si>
  <si>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</si>
  <si>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</si>
  <si>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</si>
  <si>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</si>
  <si>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</si>
  <si>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</si>
  <si>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</si>
  <si>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</si>
  <si>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</si>
  <si>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</si>
  <si>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</si>
  <si>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</si>
  <si>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</si>
  <si>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</si>
  <si>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</si>
  <si>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</si>
  <si>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</si>
  <si>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</si>
  <si>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</si>
  <si>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</si>
  <si>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</si>
  <si>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</si>
  <si>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</si>
  <si>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</si>
  <si>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</si>
  <si>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</si>
  <si>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</si>
  <si>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</si>
  <si>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</si>
  <si>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</si>
  <si>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</si>
  <si>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</si>
  <si>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</si>
  <si>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</si>
  <si>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</si>
  <si>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</si>
  <si>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</si>
  <si>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</si>
  <si>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</si>
  <si>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</si>
  <si>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</si>
  <si>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</si>
  <si>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</si>
  <si>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</si>
  <si>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</si>
  <si>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</si>
  <si>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</si>
  <si>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</si>
  <si>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</si>
  <si>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</si>
  <si>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</si>
  <si>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</si>
  <si>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</si>
  <si>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</si>
  <si>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</si>
  <si>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</si>
  <si>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</si>
  <si>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</si>
  <si>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</si>
  <si>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</si>
  <si>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</si>
  <si>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</si>
  <si>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</si>
  <si>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</si>
  <si>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</si>
  <si>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</si>
  <si>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</si>
  <si>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</si>
  <si>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</si>
  <si>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</si>
  <si>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</si>
  <si>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</si>
  <si>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</si>
  <si>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</si>
  <si>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</si>
  <si>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</si>
  <si>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</si>
  <si>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</si>
  <si>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</si>
  <si>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</si>
  <si>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</si>
  <si>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</si>
  <si>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</si>
  <si>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</si>
  <si>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</si>
  <si>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</si>
  <si>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</si>
  <si>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</si>
  <si>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</si>
  <si>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</si>
  <si>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</si>
  <si>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</si>
  <si>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</si>
  <si>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</si>
  <si>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</si>
  <si>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</si>
  <si>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</si>
  <si>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</si>
  <si>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</si>
  <si>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</si>
  <si>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</si>
  <si>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</si>
  <si>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</si>
  <si>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</si>
  <si>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</si>
  <si>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</si>
  <si>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</si>
  <si>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</si>
  <si>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</si>
  <si>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</si>
  <si>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</si>
  <si>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</si>
  <si>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</si>
  <si>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</si>
  <si>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</si>
  <si>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</si>
  <si>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</si>
  <si>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</si>
  <si>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</si>
  <si>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</si>
  <si>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</si>
  <si>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</si>
  <si>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</si>
  <si>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</si>
  <si>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</si>
  <si>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</si>
  <si>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</si>
  <si>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</si>
  <si>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</si>
  <si>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</si>
  <si>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</si>
  <si>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</si>
  <si>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</si>
  <si>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</si>
  <si>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</si>
  <si>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</si>
  <si>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</si>
  <si>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</si>
  <si>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</si>
  <si>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</si>
  <si>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</si>
  <si>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</si>
  <si>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</si>
  <si>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</si>
  <si>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</si>
  <si>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</si>
  <si>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</si>
  <si>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</si>
  <si>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</si>
  <si>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</si>
  <si>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</si>
  <si>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</si>
  <si>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</si>
  <si>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</si>
  <si>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</si>
  <si>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</si>
  <si>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</si>
  <si>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</si>
  <si>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</si>
  <si>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</si>
  <si>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</si>
  <si>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</si>
  <si>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</si>
  <si>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</si>
  <si>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</si>
  <si>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</si>
  <si>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</si>
  <si>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</si>
  <si>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</si>
  <si>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</si>
  <si>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</si>
  <si>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</si>
  <si>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</si>
  <si>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</si>
  <si>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</si>
  <si>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</si>
  <si>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</si>
  <si>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</si>
  <si>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</si>
  <si>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</si>
  <si>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</si>
  <si>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</si>
  <si>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</si>
  <si>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</si>
  <si>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</si>
  <si>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</si>
  <si>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</si>
  <si>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</si>
  <si>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</si>
  <si>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</si>
  <si>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</si>
  <si>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</si>
  <si>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</si>
  <si>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</si>
  <si>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</si>
  <si>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</si>
  <si>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</si>
  <si>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</si>
  <si>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</si>
  <si>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</si>
  <si>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</si>
  <si>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</si>
  <si>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</si>
  <si>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</si>
  <si>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</si>
  <si>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</si>
  <si>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</si>
  <si>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</si>
  <si>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</si>
  <si>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</si>
  <si>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</si>
  <si>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</si>
  <si>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</si>
  <si>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</si>
  <si>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</si>
  <si>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</si>
  <si>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</si>
  <si>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</si>
  <si>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</si>
  <si>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</si>
  <si>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</si>
  <si>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</si>
  <si>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</si>
  <si>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</si>
  <si>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</si>
  <si>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</si>
  <si>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</si>
  <si>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</si>
  <si>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</si>
  <si>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</si>
  <si>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</si>
  <si>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</si>
  <si>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</si>
  <si>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</si>
  <si>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</si>
  <si>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</si>
  <si>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</si>
  <si>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</si>
  <si>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</si>
  <si>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</si>
  <si>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</si>
  <si>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</si>
  <si>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</si>
  <si>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</si>
  <si>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</si>
  <si>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</si>
  <si>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</si>
  <si>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</si>
  <si>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</si>
  <si>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</si>
  <si>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</si>
  <si>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</si>
  <si>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</si>
  <si>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</si>
  <si>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</si>
  <si>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</si>
  <si>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</si>
  <si>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</si>
  <si>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</si>
  <si>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</si>
  <si>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</si>
  <si>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</si>
  <si>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</si>
  <si>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</si>
  <si>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</si>
  <si>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</si>
  <si>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</si>
  <si>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</si>
  <si>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</si>
  <si>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</si>
  <si>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</si>
  <si>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</si>
  <si>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</si>
  <si>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</si>
  <si>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</si>
  <si>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</si>
  <si>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</si>
  <si>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</si>
  <si>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</si>
  <si>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</si>
  <si>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</si>
  <si>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</si>
  <si>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</si>
  <si>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</si>
  <si>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</si>
  <si>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</si>
  <si>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</si>
  <si>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</si>
  <si>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</si>
  <si>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</si>
  <si>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</si>
  <si>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</si>
  <si>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</si>
  <si>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</si>
  <si>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</si>
  <si>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</si>
  <si>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</si>
  <si>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</si>
  <si>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</si>
  <si>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</si>
  <si>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</si>
  <si>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</si>
  <si>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</si>
  <si>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</si>
  <si>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</si>
  <si>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</si>
  <si>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</si>
  <si>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</si>
  <si>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</si>
  <si>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</si>
  <si>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</si>
  <si>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</si>
  <si>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</si>
  <si>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</si>
  <si>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</si>
  <si>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</si>
  <si>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</si>
  <si>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</si>
  <si>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</si>
  <si>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</si>
  <si>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</si>
  <si>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</si>
  <si>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</si>
  <si>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</si>
  <si>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</si>
  <si>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</si>
  <si>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</si>
  <si>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</si>
  <si>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</si>
  <si>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</si>
  <si>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</si>
  <si>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</si>
  <si>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</si>
  <si>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</si>
  <si>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</si>
  <si>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</si>
  <si>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</si>
  <si>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</si>
  <si>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</si>
  <si>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</si>
  <si>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</si>
  <si>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</si>
  <si>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</si>
  <si>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</si>
  <si>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</si>
  <si>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</si>
  <si>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</si>
  <si>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</si>
  <si>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</si>
  <si>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</si>
  <si>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</si>
  <si>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</si>
  <si>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</si>
  <si>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</si>
  <si>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</si>
  <si>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</si>
  <si>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</si>
  <si>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</si>
  <si>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</si>
  <si>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</si>
  <si>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</si>
  <si>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</si>
  <si>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</si>
  <si>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</si>
  <si>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</si>
  <si>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</si>
  <si>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</si>
  <si>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</si>
  <si>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</si>
  <si>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</si>
  <si>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</si>
  <si>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</si>
  <si>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</si>
  <si>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</si>
  <si>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</si>
  <si>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</si>
  <si>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</si>
  <si>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</si>
  <si>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</si>
  <si>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</si>
  <si>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</si>
  <si>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</si>
  <si>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</si>
  <si>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</si>
  <si>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</si>
  <si>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</si>
  <si>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</si>
  <si>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</si>
  <si>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</si>
  <si>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</si>
  <si>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</si>
  <si>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</si>
  <si>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</si>
  <si>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</si>
  <si>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</si>
  <si>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</si>
  <si>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</si>
  <si>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</si>
  <si>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</si>
  <si>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</si>
  <si>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</si>
  <si>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</si>
  <si>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</si>
  <si>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</si>
  <si>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</si>
  <si>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</si>
  <si>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</si>
  <si>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</si>
  <si>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</si>
  <si>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</si>
  <si>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</si>
  <si>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</si>
  <si>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</si>
  <si>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</si>
  <si>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</si>
  <si>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</si>
  <si>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</si>
  <si>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</si>
  <si>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</si>
  <si>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</si>
  <si>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</si>
  <si>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</si>
  <si>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</si>
  <si>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</si>
  <si>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</si>
  <si>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</si>
  <si>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</si>
  <si>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</si>
  <si>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</si>
  <si>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</si>
  <si>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</si>
  <si>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</si>
  <si>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</si>
  <si>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</si>
  <si>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</si>
  <si>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</si>
  <si>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</si>
  <si>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</si>
  <si>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</si>
  <si>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</si>
  <si>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</si>
  <si>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</si>
  <si>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</si>
  <si>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</si>
  <si>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</si>
  <si>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</si>
  <si>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</si>
  <si>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</si>
  <si>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</si>
  <si>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</si>
  <si>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</si>
  <si>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</si>
  <si>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</si>
  <si>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</si>
  <si>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</si>
  <si>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</si>
  <si>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</si>
  <si>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</si>
  <si>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</si>
  <si>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</si>
  <si>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</si>
  <si>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</si>
  <si>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</si>
  <si>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</si>
  <si>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</si>
  <si>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</si>
  <si>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</si>
  <si>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</si>
  <si>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</si>
  <si>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</si>
  <si>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</si>
  <si>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</si>
  <si>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</si>
  <si>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</si>
  <si>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</si>
  <si>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</si>
  <si>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</si>
  <si>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</si>
  <si>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</si>
  <si>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</si>
  <si>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</si>
  <si>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</si>
  <si>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</si>
  <si>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</si>
  <si>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</si>
  <si>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</si>
  <si>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</si>
  <si>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</si>
  <si>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</si>
  <si>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</si>
  <si>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</si>
  <si>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</si>
  <si>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</si>
  <si>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</si>
  <si>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</si>
  <si>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</si>
  <si>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</si>
  <si>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</si>
  <si>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</si>
  <si>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</si>
  <si>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</si>
  <si>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</si>
  <si>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</si>
  <si>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</si>
  <si>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</si>
  <si>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</si>
  <si>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</si>
  <si>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</si>
  <si>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</si>
  <si>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</si>
  <si>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</si>
  <si>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</si>
  <si>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</si>
  <si>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</si>
  <si>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</si>
  <si>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</si>
  <si>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</si>
  <si>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</si>
  <si>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</si>
  <si>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</si>
  <si>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</si>
  <si>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</si>
  <si>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</si>
  <si>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</si>
  <si>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</si>
  <si>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</si>
  <si>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</si>
  <si>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</si>
  <si>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</si>
  <si>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</si>
  <si>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</si>
  <si>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</si>
  <si>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</si>
  <si>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</si>
  <si>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</si>
  <si>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</si>
  <si>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</si>
  <si>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</si>
  <si>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</si>
  <si>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</si>
  <si>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</si>
  <si>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</si>
  <si>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</si>
  <si>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</si>
  <si>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</si>
  <si>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</si>
  <si>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</si>
  <si>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</si>
  <si>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</si>
  <si>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</si>
  <si>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</si>
  <si>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</si>
  <si>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</si>
  <si>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</si>
  <si>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</si>
  <si>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</si>
  <si>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</si>
  <si>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</si>
  <si>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</si>
  <si>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</si>
  <si>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</si>
  <si>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</si>
  <si>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</si>
  <si>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</si>
  <si>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</si>
  <si>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</si>
  <si>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</si>
  <si>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</si>
  <si>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</si>
  <si>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</si>
  <si>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</si>
  <si>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</si>
  <si>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</si>
  <si>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</si>
  <si>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</si>
  <si>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</si>
  <si>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</si>
  <si>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</si>
  <si>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</si>
  <si>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</si>
  <si>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</si>
  <si>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</si>
  <si>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</si>
  <si>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</si>
  <si>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</si>
  <si>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</si>
  <si>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</si>
  <si>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</si>
  <si>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</si>
  <si>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</si>
  <si>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</si>
  <si>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</si>
  <si>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</si>
  <si>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</si>
  <si>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</si>
  <si>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</si>
  <si>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</si>
  <si>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</si>
  <si>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</si>
  <si>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</si>
  <si>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</si>
  <si>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</si>
  <si>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</si>
  <si>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</si>
  <si>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</si>
  <si>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</si>
  <si>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</si>
  <si>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</si>
  <si>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</si>
  <si>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</si>
  <si>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</si>
  <si>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</si>
  <si>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</si>
  <si>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</si>
  <si>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</si>
  <si>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</si>
  <si>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</si>
  <si>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</si>
  <si>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</si>
  <si>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</si>
  <si>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</si>
  <si>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</si>
  <si>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</si>
  <si>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</si>
  <si>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</si>
  <si>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</si>
  <si>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</si>
  <si>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</si>
  <si>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</si>
  <si>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</si>
  <si>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</si>
  <si>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</si>
  <si>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</si>
  <si>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</si>
  <si>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</si>
  <si>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</si>
  <si>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</si>
  <si>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</si>
  <si>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</si>
  <si>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</si>
  <si>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</si>
  <si>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</si>
  <si>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</si>
  <si>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</si>
  <si>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</si>
  <si>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</si>
  <si>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</si>
  <si>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</si>
  <si>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</si>
  <si>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</si>
  <si>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</si>
  <si>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</si>
  <si>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</si>
  <si>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</si>
  <si>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</si>
  <si>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</si>
  <si>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</si>
  <si>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</si>
  <si>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</si>
  <si>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</si>
  <si>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</si>
  <si>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</si>
  <si>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</si>
  <si>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</si>
  <si>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</si>
  <si>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</si>
  <si>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</si>
  <si>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</si>
  <si>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</si>
  <si>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</si>
  <si>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</si>
  <si>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</si>
  <si>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</si>
  <si>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</si>
  <si>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</si>
  <si>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</si>
  <si>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</si>
  <si>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</si>
  <si>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</si>
  <si>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</si>
  <si>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</si>
  <si>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</si>
  <si>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</si>
  <si>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</si>
  <si>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</si>
  <si>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</si>
  <si>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</si>
  <si>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</si>
  <si>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</si>
  <si>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</si>
  <si>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</si>
  <si>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</si>
  <si>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</si>
  <si>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</si>
  <si>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</si>
  <si>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</si>
  <si>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</si>
  <si>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</si>
  <si>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</si>
  <si>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</si>
  <si>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</si>
  <si>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</si>
  <si>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</si>
  <si>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</si>
  <si>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</si>
  <si>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</si>
  <si>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</si>
  <si>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</si>
  <si>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</si>
  <si>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</si>
  <si>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</si>
  <si>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</si>
  <si>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</si>
  <si>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</si>
  <si>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</si>
  <si>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</si>
  <si>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</si>
  <si>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</si>
  <si>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</si>
  <si>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</si>
  <si>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</si>
  <si>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</si>
  <si>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</si>
  <si>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</si>
  <si>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</si>
  <si>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</si>
  <si>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</si>
  <si>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</si>
  <si>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</si>
  <si>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</si>
  <si>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</si>
  <si>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</si>
  <si>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</si>
  <si>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</si>
  <si>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</si>
  <si>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</si>
  <si>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</si>
  <si>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</si>
  <si>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</si>
  <si>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</si>
  <si>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</si>
  <si>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</si>
  <si>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</si>
  <si>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</si>
  <si>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</si>
  <si>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</si>
  <si>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</si>
  <si>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</si>
  <si>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</si>
  <si>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</si>
  <si>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</si>
  <si>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</si>
  <si>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</si>
  <si>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</si>
  <si>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</si>
  <si>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</si>
  <si>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</si>
  <si>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</si>
  <si>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</si>
  <si>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</si>
  <si>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</si>
  <si>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</si>
  <si>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</si>
  <si>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</si>
  <si>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</si>
  <si>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</si>
  <si>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</si>
  <si>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</si>
  <si>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</si>
  <si>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</si>
  <si>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</si>
  <si>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</si>
  <si>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</si>
  <si>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</si>
  <si>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</si>
  <si>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</si>
  <si>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</si>
  <si>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</si>
  <si>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</si>
  <si>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</si>
  <si>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</si>
  <si>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</si>
  <si>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</si>
  <si>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</si>
  <si>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</si>
  <si>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</si>
  <si>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</si>
  <si>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</si>
  <si>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</si>
  <si>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</si>
  <si>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</si>
  <si>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</si>
  <si>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</si>
  <si>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</si>
  <si>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</si>
  <si>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</si>
  <si>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</si>
  <si>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</si>
  <si>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</si>
  <si>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</si>
  <si>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</si>
  <si>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</si>
  <si>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</si>
  <si>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</si>
  <si>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</si>
  <si>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</si>
  <si>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</si>
  <si>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</si>
  <si>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</si>
  <si>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</si>
  <si>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</si>
  <si>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</si>
  <si>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</si>
  <si>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</si>
  <si>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</si>
  <si>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</si>
  <si>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</si>
  <si>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</si>
  <si>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</si>
  <si>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</si>
  <si>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</si>
  <si>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</si>
  <si>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</si>
  <si>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</si>
  <si>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</si>
  <si>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</si>
  <si>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</si>
  <si>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</si>
  <si>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</si>
  <si>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</si>
  <si>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</si>
  <si>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</si>
  <si>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</si>
  <si>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</si>
  <si>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</si>
  <si>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</si>
  <si>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</si>
  <si>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</si>
  <si>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</si>
  <si>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</si>
  <si>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</si>
  <si>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</si>
  <si>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</si>
  <si>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</si>
  <si>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</si>
  <si>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</si>
  <si>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</si>
  <si>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</si>
  <si>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</si>
  <si>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</si>
  <si>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</si>
  <si>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</si>
  <si>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</si>
  <si>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</si>
  <si>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</si>
  <si>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</si>
  <si>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</si>
  <si>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</si>
  <si>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</si>
  <si>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</si>
  <si>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</si>
  <si>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</si>
  <si>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</si>
  <si>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</si>
  <si>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</si>
  <si>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</si>
  <si>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</si>
  <si>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</si>
  <si>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</si>
  <si>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</si>
  <si>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</si>
  <si>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</si>
  <si>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</si>
  <si>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</si>
  <si>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</si>
  <si>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</si>
  <si>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</si>
  <si>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</si>
  <si>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</si>
  <si>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</si>
  <si>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</si>
  <si>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</si>
  <si>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</si>
  <si>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</si>
  <si>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</si>
  <si>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</si>
  <si>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</si>
  <si>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</si>
  <si>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</si>
  <si>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</si>
  <si>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</si>
  <si>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</si>
  <si>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</si>
  <si>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</si>
  <si>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</si>
  <si>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</si>
  <si>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</si>
  <si>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</si>
  <si>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</si>
  <si>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</si>
  <si>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</si>
  <si>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</si>
  <si>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</si>
  <si>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</si>
  <si>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</si>
  <si>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</si>
  <si>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</si>
  <si>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</si>
  <si>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</si>
  <si>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</si>
  <si>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</si>
  <si>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</si>
  <si>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</si>
  <si>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</si>
  <si>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</si>
  <si>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</si>
  <si>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</si>
  <si>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</si>
  <si>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</si>
  <si>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</si>
  <si>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</si>
  <si>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</si>
  <si>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</si>
  <si>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</si>
  <si>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</si>
  <si>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</si>
  <si>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</si>
  <si>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</si>
  <si>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</si>
  <si>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</si>
  <si>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</si>
  <si>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</si>
  <si>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</si>
  <si>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</si>
  <si>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</si>
  <si>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</si>
  <si>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</si>
  <si>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</si>
  <si>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</si>
  <si>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</si>
  <si>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</si>
  <si>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</si>
  <si>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</si>
  <si>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</si>
  <si>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</si>
  <si>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</si>
  <si>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</si>
  <si>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</si>
  <si>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</si>
  <si>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</si>
  <si>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</si>
  <si>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</si>
  <si>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</si>
  <si>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</si>
  <si>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</si>
  <si>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</si>
  <si>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</si>
  <si>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</si>
  <si>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</si>
  <si>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</si>
  <si>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</si>
  <si>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</si>
  <si>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</si>
  <si>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</si>
  <si>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</si>
  <si>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</si>
  <si>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</si>
  <si>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</si>
  <si>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</si>
  <si>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</si>
  <si>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</si>
  <si>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</si>
  <si>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</si>
  <si>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</si>
  <si>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</si>
  <si>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</si>
  <si>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</si>
  <si>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</si>
  <si>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</si>
  <si>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</si>
  <si>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</si>
  <si>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</si>
  <si>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</si>
  <si>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</si>
  <si>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</si>
  <si>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</si>
  <si>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</si>
  <si>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</si>
  <si>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</si>
  <si>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</si>
  <si>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</si>
  <si>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</si>
  <si>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</si>
  <si>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</si>
  <si>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</si>
  <si>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</si>
  <si>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</si>
  <si>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</si>
  <si>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</si>
  <si>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</si>
  <si>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</si>
  <si>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</si>
  <si>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</si>
  <si>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</si>
  <si>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</si>
  <si>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</si>
  <si>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</si>
  <si>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</si>
  <si>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</si>
  <si>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</si>
  <si>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</si>
  <si>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</si>
  <si>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</si>
  <si>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</si>
  <si>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</si>
  <si>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</si>
  <si>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</si>
  <si>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</si>
  <si>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</si>
  <si>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</si>
  <si>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</si>
  <si>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</si>
  <si>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</si>
  <si>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</si>
  <si>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</si>
  <si>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</si>
  <si>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</si>
  <si>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</si>
  <si>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</si>
  <si>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</si>
  <si>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</si>
  <si>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</si>
  <si>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</si>
  <si>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</si>
  <si>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</si>
  <si>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</si>
  <si>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</si>
  <si>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</si>
  <si>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</si>
  <si>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</si>
  <si>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</si>
  <si>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</si>
  <si>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</si>
  <si>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</si>
  <si>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</si>
  <si>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</si>
  <si>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</si>
  <si>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</si>
  <si>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</si>
  <si>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</si>
  <si>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</si>
  <si>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</si>
  <si>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</si>
  <si>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</si>
  <si>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</si>
  <si>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</si>
  <si>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</si>
  <si>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</si>
  <si>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</si>
  <si>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</si>
  <si>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</si>
  <si>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</si>
  <si>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</si>
  <si>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</si>
  <si>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</si>
  <si>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</si>
  <si>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</si>
  <si>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</si>
  <si>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</si>
  <si>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</si>
  <si>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</si>
  <si>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</si>
  <si>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</si>
  <si>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</si>
  <si>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</si>
  <si>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</si>
  <si>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</si>
  <si>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</si>
  <si>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</si>
  <si>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</si>
  <si>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</si>
  <si>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</si>
  <si>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</si>
  <si>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</si>
  <si>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</si>
  <si>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</si>
  <si>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</si>
  <si>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</si>
  <si>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</si>
  <si>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</si>
  <si>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</si>
  <si>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</si>
  <si>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</si>
  <si>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</si>
  <si>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</si>
  <si>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</si>
  <si>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</si>
  <si>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</si>
  <si>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</si>
  <si>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</si>
  <si>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</si>
  <si>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</si>
  <si>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</si>
  <si>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</si>
  <si>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</si>
  <si>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</si>
  <si>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</si>
  <si>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</si>
  <si>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</si>
  <si>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</si>
  <si>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</si>
  <si>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</si>
  <si>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</si>
  <si>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</si>
  <si>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</si>
  <si>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</si>
  <si>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</si>
  <si>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</si>
  <si>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</si>
  <si>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</si>
  <si>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</si>
  <si>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</si>
  <si>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</si>
  <si>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</si>
  <si>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</si>
  <si>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</si>
  <si>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</si>
  <si>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</si>
  <si>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</si>
  <si>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</si>
  <si>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</si>
  <si>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</si>
  <si>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</si>
  <si>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</si>
  <si>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</si>
  <si>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</si>
  <si>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</si>
  <si>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</si>
  <si>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</si>
  <si>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</si>
  <si>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</si>
  <si>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</si>
  <si>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</si>
  <si>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</si>
  <si>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</si>
  <si>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</si>
  <si>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</si>
  <si>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</si>
  <si>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</si>
  <si>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</si>
  <si>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</si>
  <si>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</si>
  <si>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</si>
  <si>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</si>
  <si>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</si>
  <si>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</si>
  <si>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</si>
  <si>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</si>
  <si>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</si>
  <si>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</si>
  <si>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</si>
  <si>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</si>
  <si>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</si>
  <si>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</si>
  <si>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</si>
  <si>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</si>
  <si>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</si>
  <si>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</si>
  <si>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</si>
  <si>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</si>
  <si>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</si>
  <si>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</si>
  <si>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</si>
  <si>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</si>
  <si>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</si>
  <si>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</si>
  <si>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</si>
  <si>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</si>
  <si>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</si>
  <si>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</si>
  <si>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</si>
  <si>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</si>
  <si>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</si>
  <si>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</si>
  <si>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</si>
  <si>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</si>
  <si>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</si>
  <si>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</si>
  <si>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</si>
  <si>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</si>
  <si>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</si>
  <si>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</si>
  <si>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</si>
  <si>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</si>
  <si>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</si>
  <si>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</si>
  <si>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</si>
  <si>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</si>
  <si>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</si>
  <si>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</si>
  <si>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</si>
  <si>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</si>
  <si>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</si>
  <si>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</si>
  <si>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</si>
  <si>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</si>
  <si>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</si>
  <si>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</si>
  <si>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</si>
  <si>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</si>
  <si>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</si>
  <si>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</si>
  <si>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</si>
  <si>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</si>
  <si>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</si>
  <si>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</si>
  <si>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</si>
  <si>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</si>
  <si>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</si>
  <si>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</si>
  <si>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</si>
  <si>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</si>
  <si>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</si>
  <si>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</si>
  <si>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</si>
  <si>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</si>
  <si>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</si>
  <si>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</si>
  <si>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</si>
  <si>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</si>
  <si>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</si>
  <si>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</si>
  <si>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</si>
  <si>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</si>
  <si>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</si>
  <si>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</si>
  <si>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</si>
  <si>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</si>
  <si>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</si>
  <si>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</si>
  <si>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</si>
  <si>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</si>
  <si>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</si>
  <si>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</si>
  <si>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</si>
  <si>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</si>
  <si>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</si>
  <si>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</si>
  <si>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</si>
  <si>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</si>
  <si>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</si>
  <si>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</si>
  <si>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</si>
  <si>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</si>
  <si>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</si>
  <si>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</si>
  <si>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</si>
  <si>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</si>
  <si>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</si>
  <si>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</si>
  <si>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</si>
  <si>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</si>
  <si>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</si>
  <si>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</si>
  <si>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</si>
  <si>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</si>
  <si>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</si>
  <si>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</si>
  <si>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</si>
  <si>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</si>
  <si>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</si>
  <si>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</si>
  <si>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</si>
  <si>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</si>
  <si>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</si>
  <si>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</si>
  <si>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</si>
  <si>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</si>
  <si>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</si>
  <si>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</si>
  <si>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</si>
  <si>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</si>
  <si>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</si>
  <si>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</si>
  <si>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</si>
  <si>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</si>
  <si>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</si>
  <si>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</si>
  <si>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</si>
  <si>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</si>
  <si>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</si>
  <si>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</si>
  <si>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</si>
  <si>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</si>
  <si>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</si>
  <si>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</si>
  <si>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</si>
  <si>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</si>
  <si>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</si>
  <si>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</si>
  <si>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</si>
  <si>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</si>
  <si>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</si>
  <si>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</si>
  <si>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</si>
  <si>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</si>
  <si>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</si>
  <si>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</si>
  <si>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</si>
  <si>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</si>
  <si>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</si>
  <si>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</si>
  <si>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</si>
  <si>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</si>
  <si>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</si>
  <si>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</si>
  <si>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</si>
  <si>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</si>
  <si>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</si>
  <si>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</si>
  <si>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</si>
  <si>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</si>
  <si>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</si>
  <si>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</si>
  <si>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</si>
  <si>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</si>
  <si>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</si>
  <si>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</si>
  <si>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</si>
  <si>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</si>
  <si>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</si>
  <si>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</si>
  <si>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</si>
  <si>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</si>
  <si>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</si>
  <si>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</si>
  <si>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</si>
  <si>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</si>
  <si>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</si>
  <si>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</si>
  <si>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</si>
  <si>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</si>
  <si>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</si>
  <si>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</si>
  <si>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</si>
  <si>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</si>
  <si>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</si>
  <si>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</si>
  <si>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</si>
  <si>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</si>
  <si>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</si>
  <si>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</si>
  <si>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</si>
  <si>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</si>
  <si>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</si>
  <si>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</si>
  <si>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</si>
  <si>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</si>
  <si>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</si>
  <si>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</si>
  <si>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</si>
  <si>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</si>
  <si>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</si>
  <si>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</si>
  <si>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</si>
  <si>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</si>
  <si>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</si>
  <si>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</si>
  <si>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</si>
  <si>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</si>
  <si>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</si>
  <si>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</si>
  <si>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</si>
  <si>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</si>
  <si>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</si>
  <si>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</si>
  <si>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</si>
  <si>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</si>
  <si>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</si>
  <si>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</si>
  <si>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</si>
  <si>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</si>
  <si>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</si>
  <si>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</si>
  <si>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</si>
  <si>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</si>
  <si>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</si>
  <si>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</si>
  <si>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</si>
  <si>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</si>
  <si>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</si>
  <si>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</si>
  <si>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</si>
  <si>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</si>
  <si>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</si>
  <si>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</si>
  <si>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</si>
  <si>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</si>
  <si>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</si>
  <si>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</si>
  <si>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</si>
  <si>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</si>
  <si>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</si>
  <si>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</si>
  <si>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</si>
  <si>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</si>
  <si>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</si>
  <si>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</si>
  <si>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</si>
  <si>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</si>
  <si>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</si>
  <si>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</si>
  <si>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</si>
  <si>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</si>
  <si>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</si>
  <si>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</si>
  <si>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</si>
  <si>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</si>
  <si>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</si>
  <si>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</si>
  <si>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</si>
  <si>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</si>
  <si>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</si>
  <si>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</si>
  <si>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</si>
  <si>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</si>
  <si>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</si>
  <si>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</si>
  <si>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</si>
  <si>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</si>
  <si>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</si>
  <si>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</si>
  <si>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</si>
  <si>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</si>
  <si>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</si>
  <si>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</si>
  <si>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</si>
  <si>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</si>
  <si>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</si>
  <si>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</si>
  <si>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</si>
  <si>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</si>
  <si>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</si>
  <si>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</si>
  <si>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</si>
  <si>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</si>
  <si>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</si>
  <si>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</si>
  <si>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</si>
  <si>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</si>
  <si>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</si>
  <si>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</si>
  <si>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</si>
  <si>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</si>
  <si>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</si>
  <si>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</si>
  <si>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</si>
  <si>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</si>
  <si>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</si>
  <si>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</si>
  <si>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</si>
  <si>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</si>
  <si>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</si>
  <si>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</si>
  <si>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</si>
  <si>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</si>
  <si>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</si>
  <si>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</si>
  <si>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</si>
  <si>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</si>
  <si>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</si>
  <si>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</si>
  <si>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</si>
  <si>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</si>
  <si>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</si>
  <si>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</si>
  <si>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</si>
  <si>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</si>
  <si>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</si>
  <si>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</si>
  <si>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</si>
  <si>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</si>
  <si>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</si>
  <si>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</si>
  <si>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</si>
  <si>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</si>
  <si>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</si>
  <si>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</si>
  <si>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</si>
  <si>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</si>
  <si>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</si>
  <si>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</si>
  <si>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</si>
  <si>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</si>
  <si>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</si>
  <si>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</si>
  <si>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</si>
  <si>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</si>
  <si>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</si>
  <si>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</si>
  <si>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</si>
  <si>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</si>
  <si>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</si>
  <si>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</si>
  <si>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</si>
  <si>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</si>
  <si>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</si>
  <si>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</si>
  <si>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</si>
  <si>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</si>
  <si>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</si>
  <si>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</si>
  <si>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</si>
  <si>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</si>
  <si>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</si>
  <si>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</si>
  <si>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</si>
  <si>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</si>
  <si>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</si>
  <si>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</si>
  <si>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</si>
  <si>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</si>
  <si>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</si>
  <si>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</si>
  <si>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</si>
  <si>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</si>
  <si>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</si>
  <si>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</si>
  <si>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</si>
  <si>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</si>
  <si>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</si>
  <si>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</si>
  <si>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</si>
  <si>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</si>
  <si>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</si>
  <si>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</si>
  <si>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</si>
  <si>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</si>
  <si>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</si>
  <si>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</si>
  <si>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</si>
  <si>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</si>
  <si>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</si>
  <si>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</si>
  <si>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</si>
  <si>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</si>
  <si>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</si>
  <si>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</si>
  <si>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</si>
  <si>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</si>
  <si>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</si>
  <si>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</si>
  <si>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</si>
  <si>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</si>
  <si>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</si>
  <si>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</si>
  <si>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</si>
  <si>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</si>
  <si>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</si>
  <si>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</si>
  <si>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</si>
  <si>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</si>
  <si>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</si>
  <si>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</si>
  <si>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</si>
  <si>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</si>
  <si>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</si>
  <si>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</si>
  <si>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</si>
  <si>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</si>
  <si>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</si>
  <si>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</si>
  <si>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</si>
  <si>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</si>
  <si>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</si>
  <si>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</si>
  <si>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</si>
  <si>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</si>
  <si>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</si>
  <si>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</si>
  <si>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</si>
  <si>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</si>
  <si>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</si>
  <si>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</si>
  <si>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</si>
  <si>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</si>
  <si>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</si>
  <si>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</si>
  <si>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</si>
  <si>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</si>
  <si>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</si>
  <si>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</si>
  <si>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</si>
  <si>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</si>
  <si>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</si>
  <si>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</si>
  <si>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</si>
  <si>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</si>
  <si>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</si>
  <si>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</si>
  <si>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</si>
  <si>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</si>
  <si>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</si>
  <si>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</si>
  <si>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</si>
  <si>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</si>
  <si>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</si>
  <si>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</si>
  <si>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</si>
  <si>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</si>
  <si>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</si>
  <si>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</si>
  <si>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</si>
  <si>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</si>
  <si>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</si>
  <si>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</si>
  <si>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</si>
  <si>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</si>
  <si>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</si>
  <si>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</si>
  <si>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</si>
  <si>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</si>
  <si>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</si>
  <si>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</si>
  <si>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</si>
  <si>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</si>
  <si>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</si>
  <si>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</si>
  <si>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</si>
  <si>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</si>
  <si>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</si>
  <si>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</si>
  <si>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</si>
  <si>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</si>
  <si>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</si>
  <si>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</si>
  <si>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</si>
  <si>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</si>
  <si>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</si>
  <si>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</si>
  <si>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</si>
  <si>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</si>
  <si>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</si>
  <si>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</si>
  <si>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</si>
  <si>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</si>
  <si>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</si>
  <si>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</si>
  <si>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</si>
  <si>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</si>
  <si>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</si>
  <si>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</si>
  <si>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</si>
  <si>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</si>
  <si>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</si>
  <si>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</si>
  <si>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</si>
  <si>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</si>
  <si>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</si>
  <si>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</si>
  <si>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</si>
  <si>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</si>
  <si>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</si>
  <si>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</si>
  <si>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</si>
  <si>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</si>
  <si>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</si>
  <si>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</si>
  <si>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</si>
  <si>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</si>
  <si>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</si>
  <si>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</si>
  <si>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</si>
  <si>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</si>
  <si>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</si>
  <si>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</si>
  <si>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</si>
  <si>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</si>
  <si>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</si>
  <si>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</si>
  <si>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</si>
  <si>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</si>
  <si>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</si>
  <si>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</si>
  <si>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</si>
  <si>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</si>
  <si>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</si>
  <si>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</si>
  <si>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</si>
  <si>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</si>
  <si>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</si>
  <si>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</si>
  <si>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</si>
  <si>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</si>
  <si>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</si>
  <si>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</si>
  <si>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</si>
  <si>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</si>
  <si>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</si>
  <si>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</si>
  <si>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</si>
  <si>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</si>
  <si>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</si>
  <si>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</si>
  <si>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</si>
  <si>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</si>
  <si>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</si>
  <si>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</si>
  <si>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</si>
  <si>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</si>
  <si>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</si>
  <si>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</si>
  <si>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</si>
  <si>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</si>
  <si>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</si>
  <si>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</si>
  <si>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</si>
  <si>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</si>
  <si>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</si>
  <si>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</si>
  <si>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</si>
  <si>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</si>
  <si>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</si>
  <si>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</si>
  <si>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</si>
  <si>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</si>
  <si>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</si>
  <si>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</si>
  <si>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</si>
  <si>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</si>
  <si>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</si>
  <si>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</si>
  <si>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</si>
  <si>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</si>
  <si>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</si>
  <si>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</si>
  <si>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</si>
  <si>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</si>
  <si>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</si>
  <si>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</si>
  <si>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</si>
  <si>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</si>
  <si>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</si>
  <si>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</si>
  <si>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</si>
  <si>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</si>
  <si>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</si>
  <si>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</si>
  <si>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</si>
  <si>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</si>
  <si>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</si>
  <si>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</si>
  <si>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</si>
  <si>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</si>
  <si>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</si>
  <si>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</si>
  <si>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</si>
  <si>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</si>
  <si>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</si>
  <si>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</si>
  <si>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</si>
  <si>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</si>
  <si>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</si>
  <si>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</si>
  <si>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</si>
  <si>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</si>
  <si>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</si>
  <si>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</si>
  <si>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</si>
  <si>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</si>
  <si>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</si>
  <si>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</si>
  <si>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</si>
  <si>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</si>
  <si>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</si>
  <si>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</si>
  <si>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</si>
  <si>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</si>
  <si>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</si>
  <si>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</si>
  <si>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</si>
  <si>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</si>
  <si>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</si>
  <si>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</si>
  <si>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</si>
  <si>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</si>
  <si>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</si>
  <si>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</si>
  <si>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</si>
  <si>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</si>
  <si>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</si>
  <si>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</si>
  <si>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</si>
  <si>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</si>
  <si>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</si>
  <si>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</si>
  <si>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</si>
  <si>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</si>
  <si>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</si>
  <si>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</si>
  <si>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</si>
  <si>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</si>
  <si>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</si>
  <si>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</si>
  <si>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</si>
  <si>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</si>
  <si>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</si>
  <si>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</si>
  <si>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</si>
  <si>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</si>
  <si>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</si>
  <si>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</si>
  <si>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</si>
  <si>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</si>
  <si>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</si>
  <si>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</si>
  <si>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</si>
  <si>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</si>
  <si>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</si>
  <si>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</si>
  <si>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</si>
  <si>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</si>
  <si>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</si>
  <si>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</si>
  <si>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</si>
  <si>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</si>
  <si>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</si>
  <si>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</si>
  <si>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</si>
  <si>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</si>
  <si>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</si>
  <si>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</si>
  <si>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</si>
  <si>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</si>
  <si>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</si>
  <si>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</si>
  <si>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</si>
  <si>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</si>
  <si>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</si>
  <si>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</si>
  <si>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</si>
  <si>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</si>
  <si>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</si>
  <si>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</si>
  <si>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</si>
  <si>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</si>
  <si>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</si>
  <si>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</si>
  <si>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</si>
  <si>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</si>
  <si>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</si>
  <si>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</si>
  <si>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</si>
  <si>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</si>
  <si>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</si>
  <si>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</si>
  <si>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</si>
  <si>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</si>
  <si>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</si>
  <si>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</si>
  <si>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</si>
  <si>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</si>
  <si>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</si>
  <si>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</si>
  <si>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</si>
  <si>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</si>
  <si>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</si>
  <si>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</si>
  <si>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</si>
  <si>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</si>
  <si>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</si>
  <si>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</si>
  <si>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</si>
  <si>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</si>
  <si>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</si>
  <si>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</si>
  <si>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</si>
  <si>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</si>
  <si>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</si>
  <si>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</si>
  <si>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</si>
  <si>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</si>
  <si>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</si>
  <si>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</si>
  <si>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</si>
  <si>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</si>
  <si>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</si>
  <si>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</si>
  <si>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</si>
  <si>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</si>
  <si>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</si>
  <si>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</si>
  <si>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</si>
  <si>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</si>
  <si>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</si>
  <si>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</si>
  <si>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</si>
  <si>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</si>
  <si>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</si>
  <si>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</si>
  <si>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</si>
  <si>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</si>
  <si>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</si>
  <si>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</si>
  <si>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</si>
  <si>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</si>
  <si>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</si>
  <si>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</si>
  <si>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</si>
  <si>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</si>
  <si>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</si>
  <si>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</si>
  <si>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</si>
  <si>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</si>
  <si>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</si>
  <si>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</si>
  <si>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</si>
  <si>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</si>
  <si>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</si>
  <si>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</si>
  <si>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</si>
  <si>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</si>
  <si>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</si>
  <si>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</si>
  <si>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</si>
  <si>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</si>
  <si>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</si>
  <si>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</si>
  <si>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</si>
  <si>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</si>
  <si>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</si>
  <si>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</si>
  <si>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</si>
  <si>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</si>
  <si>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</si>
  <si>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</si>
  <si>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</si>
  <si>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</si>
  <si>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</si>
  <si>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</si>
  <si>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</si>
  <si>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</si>
  <si>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</si>
  <si>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</si>
  <si>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</si>
  <si>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</si>
  <si>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</si>
  <si>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</si>
  <si>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</si>
  <si>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</si>
  <si>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</si>
  <si>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</si>
  <si>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</si>
  <si>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</si>
  <si>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</si>
  <si>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</si>
  <si>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</si>
  <si>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</si>
  <si>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</si>
  <si>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</si>
  <si>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</si>
  <si>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</si>
  <si>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</si>
  <si>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</si>
  <si>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</si>
  <si>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</si>
  <si>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</si>
  <si>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</si>
  <si>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</si>
  <si>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</si>
  <si>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</si>
  <si>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</si>
  <si>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</si>
  <si>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</si>
  <si>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</si>
  <si>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</si>
  <si>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</si>
  <si>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</si>
  <si>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</si>
  <si>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</si>
  <si>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</si>
  <si>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</si>
  <si>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</si>
  <si>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</si>
  <si>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</si>
  <si>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</si>
  <si>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</si>
  <si>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</si>
  <si>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</si>
  <si>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</si>
  <si>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</si>
  <si>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</si>
  <si>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</si>
  <si>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</si>
  <si>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</si>
  <si>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</si>
  <si>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</si>
  <si>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</si>
  <si>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</si>
  <si>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</si>
  <si>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</si>
  <si>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</si>
  <si>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</si>
  <si>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</si>
  <si>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</si>
  <si>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</si>
  <si>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</si>
  <si>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</si>
  <si>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</si>
  <si>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</si>
  <si>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</si>
  <si>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</si>
  <si>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</si>
  <si>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</si>
  <si>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</si>
  <si>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</si>
  <si>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</si>
  <si>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</si>
  <si>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</si>
  <si>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</si>
  <si>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</si>
  <si>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</si>
  <si>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</si>
  <si>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</si>
  <si>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</si>
  <si>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</si>
  <si>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</si>
  <si>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</si>
  <si>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</si>
  <si>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</si>
  <si>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</si>
  <si>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</si>
  <si>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</si>
  <si>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</si>
  <si>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</si>
  <si>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</si>
  <si>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</si>
  <si>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</si>
  <si>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</si>
  <si>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</si>
  <si>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</si>
  <si>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</si>
  <si>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</si>
  <si>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</si>
  <si>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</si>
  <si>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</si>
  <si>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</si>
  <si>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</si>
  <si>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</si>
  <si>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</si>
  <si>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</si>
  <si>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</si>
  <si>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</si>
  <si>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</si>
  <si>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</si>
  <si>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</si>
  <si>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</si>
  <si>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</si>
  <si>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</si>
  <si>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</si>
  <si>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</si>
  <si>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</si>
  <si>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</si>
  <si>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</si>
  <si>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</si>
  <si>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</si>
  <si>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</si>
  <si>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</si>
  <si>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</si>
  <si>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</si>
  <si>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</si>
  <si>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</si>
  <si>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</si>
  <si>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</si>
  <si>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</si>
  <si>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</si>
  <si>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</si>
  <si>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</si>
  <si>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</si>
  <si>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</si>
  <si>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</si>
  <si>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</si>
  <si>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</si>
  <si>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</si>
  <si>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</si>
  <si>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</si>
  <si>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</si>
  <si>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</si>
  <si>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</si>
  <si>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</si>
  <si>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</si>
  <si>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</si>
  <si>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</si>
  <si>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</si>
  <si>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</si>
  <si>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</si>
  <si>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</si>
  <si>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</si>
  <si>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</si>
  <si>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</si>
  <si>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</si>
  <si>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</si>
  <si>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</si>
  <si>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</si>
  <si>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</si>
  <si>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</si>
  <si>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</si>
  <si>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</si>
  <si>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</si>
  <si>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</si>
  <si>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</si>
  <si>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</si>
  <si>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</si>
  <si>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</si>
  <si>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</si>
  <si>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</si>
  <si>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</si>
  <si>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</si>
  <si>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</si>
  <si>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</si>
  <si>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</si>
  <si>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</si>
  <si>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</si>
  <si>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</si>
  <si>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</si>
  <si>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</si>
  <si>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</si>
  <si>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</si>
  <si>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</si>
  <si>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</si>
  <si>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</si>
  <si>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</si>
  <si>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</si>
  <si>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</si>
  <si>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</si>
  <si>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</si>
  <si>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</si>
  <si>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</si>
  <si>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</si>
  <si>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</si>
  <si>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</si>
  <si>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</si>
  <si>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</si>
  <si>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</si>
  <si>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</si>
  <si>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</si>
  <si>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</si>
  <si>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</si>
  <si>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</si>
  <si>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</si>
  <si>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</si>
  <si>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</si>
  <si>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</si>
  <si>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</si>
  <si>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</si>
  <si>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</si>
  <si>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</si>
  <si>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</si>
  <si>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</si>
  <si>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</si>
  <si>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</si>
  <si>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</si>
  <si>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</si>
  <si>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</si>
  <si>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</si>
  <si>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</si>
  <si>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</si>
  <si>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</si>
  <si>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</si>
  <si>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</si>
  <si>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</si>
  <si>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</si>
  <si>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</si>
  <si>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</si>
  <si>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</si>
  <si>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</si>
  <si>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</si>
  <si>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</si>
  <si>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</si>
  <si>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</si>
  <si>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</si>
  <si>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</si>
  <si>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</si>
  <si>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</si>
  <si>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</si>
  <si>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</si>
  <si>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</si>
  <si>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</si>
  <si>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</si>
  <si>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</si>
  <si>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</si>
  <si>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</si>
  <si>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</si>
  <si>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</si>
  <si>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</si>
  <si>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</si>
  <si>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</si>
  <si>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</si>
  <si>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</si>
  <si>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</si>
  <si>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</si>
  <si>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</si>
  <si>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</si>
  <si>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</si>
  <si>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</si>
  <si>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</si>
  <si>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</si>
  <si>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</si>
  <si>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</si>
  <si>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</si>
  <si>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</si>
  <si>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</si>
  <si>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</si>
  <si>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</si>
  <si>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</si>
  <si>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</si>
  <si>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</si>
  <si>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</si>
  <si>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</si>
  <si>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</si>
  <si>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</si>
  <si>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</si>
  <si>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</si>
  <si>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</si>
  <si>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</si>
  <si>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</si>
  <si>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</si>
  <si>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</si>
  <si>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</si>
  <si>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</si>
  <si>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</si>
  <si>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</si>
  <si>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</si>
  <si>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</si>
  <si>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</si>
  <si>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</si>
  <si>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</si>
  <si>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</si>
  <si>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</si>
  <si>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</si>
  <si>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</si>
  <si>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</si>
  <si>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</si>
  <si>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</si>
  <si>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</si>
  <si>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</si>
  <si>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</si>
  <si>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</si>
  <si>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</si>
  <si>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</si>
  <si>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</si>
  <si>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</si>
  <si>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</si>
  <si>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</si>
  <si>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</si>
  <si>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</si>
  <si>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</si>
  <si>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</si>
  <si>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</si>
  <si>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</si>
  <si>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</si>
  <si>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</si>
  <si>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</si>
  <si>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</si>
  <si>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</si>
  <si>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</si>
  <si>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</si>
  <si>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</si>
  <si>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</si>
  <si>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</si>
  <si>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</si>
  <si>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</si>
  <si>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</si>
  <si>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</si>
  <si>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</si>
  <si>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</si>
  <si>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</si>
  <si>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</si>
  <si>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</si>
  <si>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</si>
  <si>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</si>
  <si>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</si>
  <si>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</si>
  <si>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</si>
  <si>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</si>
  <si>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</si>
  <si>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</si>
  <si>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</si>
  <si>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</si>
  <si>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</si>
  <si>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</si>
  <si>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</si>
  <si>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</si>
  <si>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</si>
  <si>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</si>
  <si>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</si>
  <si>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</si>
  <si>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</si>
  <si>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</si>
  <si>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</si>
  <si>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</si>
  <si>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</si>
  <si>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</si>
  <si>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</si>
  <si>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</si>
  <si>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</si>
  <si>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</si>
  <si>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</si>
  <si>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</si>
  <si>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</si>
  <si>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</si>
  <si>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</si>
  <si>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</si>
  <si>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</si>
  <si>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</si>
  <si>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</si>
  <si>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</si>
  <si>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</si>
  <si>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</si>
  <si>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</si>
  <si>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</si>
  <si>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</si>
  <si>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</si>
  <si>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</si>
  <si>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</si>
  <si>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</si>
  <si>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</si>
  <si>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</si>
  <si>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</si>
  <si>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</si>
  <si>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</si>
  <si>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</si>
  <si>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</si>
  <si>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</si>
  <si>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</si>
  <si>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</si>
  <si>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</si>
  <si>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</si>
  <si>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</si>
  <si>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</si>
  <si>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</si>
  <si>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</si>
  <si>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</si>
  <si>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</si>
  <si>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</si>
  <si>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</si>
  <si>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</si>
  <si>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</si>
  <si>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</si>
  <si>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</si>
  <si>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</si>
  <si>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</si>
  <si>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</si>
  <si>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</si>
  <si>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</si>
  <si>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</si>
  <si>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</si>
  <si>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</si>
  <si>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</si>
  <si>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</si>
  <si>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</si>
  <si>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</si>
  <si>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</si>
  <si>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</si>
  <si>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</si>
  <si>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</si>
  <si>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</si>
  <si>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</si>
  <si>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</si>
  <si>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</si>
  <si>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</si>
  <si>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</si>
  <si>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</si>
  <si>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</si>
  <si>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</si>
  <si>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</si>
  <si>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</si>
  <si>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</si>
  <si>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</si>
  <si>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</si>
  <si>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</si>
  <si>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</si>
  <si>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</si>
  <si>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</si>
  <si>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</si>
  <si>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</si>
  <si>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</si>
  <si>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</si>
  <si>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</si>
  <si>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</si>
  <si>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</si>
  <si>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</si>
  <si>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</si>
  <si>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</si>
  <si>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</si>
  <si>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</si>
  <si>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</si>
  <si>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</si>
  <si>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</si>
  <si>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</si>
  <si>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</si>
  <si>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</si>
  <si>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</si>
  <si>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</si>
  <si>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</si>
  <si>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</si>
  <si>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</si>
  <si>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</si>
  <si>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</si>
  <si>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</si>
  <si>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</si>
  <si>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</si>
  <si>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</si>
  <si>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</si>
  <si>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</si>
  <si>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</si>
  <si>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</si>
  <si>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</si>
  <si>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</si>
  <si>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</si>
  <si>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</si>
  <si>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</si>
  <si>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</si>
  <si>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</si>
  <si>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</si>
  <si>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</si>
  <si>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</si>
  <si>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</si>
  <si>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</si>
  <si>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</si>
  <si>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</si>
  <si>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</si>
  <si>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</si>
  <si>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</si>
  <si>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</si>
  <si>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</si>
  <si>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</si>
  <si>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</si>
  <si>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</si>
  <si>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</si>
  <si>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</si>
  <si>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</si>
  <si>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</si>
  <si>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</si>
  <si>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</si>
  <si>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</si>
  <si>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</si>
  <si>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</si>
  <si>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</si>
  <si>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</si>
  <si>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</si>
  <si>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</si>
  <si>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</si>
  <si>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</si>
  <si>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</si>
  <si>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</si>
  <si>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</si>
  <si>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</si>
  <si>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</si>
  <si>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</si>
  <si>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</si>
  <si>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</si>
  <si>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</si>
  <si>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</si>
  <si>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</si>
  <si>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</si>
  <si>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</si>
  <si>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</si>
  <si>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</si>
  <si>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</si>
  <si>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</si>
  <si>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</si>
  <si>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</si>
  <si>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</si>
  <si>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</si>
  <si>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</si>
  <si>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</si>
  <si>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</si>
  <si>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</si>
  <si>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</si>
  <si>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</si>
  <si>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</si>
  <si>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</si>
  <si>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</si>
  <si>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</si>
  <si>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</si>
  <si>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</si>
  <si>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</si>
  <si>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</si>
  <si>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</si>
  <si>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</si>
  <si>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</si>
  <si>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</si>
  <si>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</si>
  <si>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</si>
  <si>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</si>
  <si>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</si>
  <si>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</si>
  <si>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</si>
  <si>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</si>
  <si>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</si>
  <si>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</si>
  <si>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</si>
  <si>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</si>
  <si>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</si>
  <si>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</si>
  <si>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</si>
  <si>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</si>
  <si>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</si>
  <si>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</si>
  <si>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</si>
  <si>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</si>
  <si>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</si>
  <si>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</si>
  <si>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</si>
  <si>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</si>
  <si>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</si>
  <si>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</si>
  <si>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</si>
  <si>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</si>
  <si>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</si>
  <si>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</si>
  <si>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</si>
  <si>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</si>
  <si>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</si>
  <si>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</si>
  <si>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</si>
  <si>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</si>
  <si>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</si>
  <si>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</si>
  <si>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</si>
  <si>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</si>
  <si>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</si>
  <si>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</si>
  <si>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</si>
  <si>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</si>
  <si>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</si>
  <si>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</si>
  <si>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</si>
  <si>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</si>
  <si>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</si>
  <si>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</si>
  <si>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</si>
  <si>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</si>
  <si>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</si>
  <si>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</si>
  <si>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</si>
  <si>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</si>
  <si>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</si>
  <si>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</si>
  <si>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</si>
  <si>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</si>
  <si>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</si>
  <si>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</si>
  <si>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</si>
  <si>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</si>
  <si>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</si>
  <si>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</si>
  <si>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</si>
  <si>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</si>
  <si>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</si>
  <si>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</si>
  <si>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</si>
  <si>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</si>
  <si>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</si>
  <si>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</si>
  <si>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</si>
  <si>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</si>
  <si>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</si>
  <si>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</si>
  <si>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</si>
  <si>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</si>
  <si>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</si>
  <si>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</si>
  <si>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</si>
  <si>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</si>
  <si>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</si>
  <si>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</si>
  <si>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</si>
  <si>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</si>
  <si>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</si>
  <si>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</si>
  <si>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</si>
  <si>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</si>
  <si>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</si>
  <si>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</si>
  <si>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</si>
  <si>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</si>
  <si>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</si>
  <si>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</si>
  <si>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</si>
  <si>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</si>
  <si>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</si>
  <si>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</si>
  <si>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</si>
  <si>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</si>
  <si>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</si>
  <si>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</si>
  <si>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</si>
  <si>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</si>
  <si>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</si>
  <si>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</si>
  <si>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</si>
  <si>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</si>
  <si>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</si>
  <si>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</si>
  <si>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</si>
  <si>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</si>
  <si>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</si>
  <si>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</si>
  <si>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</si>
  <si>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</si>
  <si>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</si>
  <si>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</si>
  <si>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</si>
  <si>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</si>
  <si>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</si>
  <si>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</si>
  <si>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</si>
  <si>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</si>
  <si>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</si>
  <si>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</si>
  <si>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</si>
  <si>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</si>
  <si>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</si>
  <si>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</si>
  <si>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</si>
  <si>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</si>
  <si>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</si>
  <si>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</si>
  <si>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</si>
  <si>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</si>
  <si>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</si>
  <si>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</si>
  <si>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</si>
  <si>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</si>
  <si>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</si>
  <si>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</si>
  <si>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</si>
  <si>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</si>
  <si>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</si>
  <si>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</si>
  <si>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</si>
  <si>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</si>
  <si>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</si>
  <si>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</si>
  <si>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</si>
  <si>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</si>
  <si>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</si>
  <si>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</si>
  <si>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</si>
  <si>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</si>
  <si>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</si>
  <si>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</si>
  <si>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</si>
  <si>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</si>
  <si>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</si>
  <si>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</si>
  <si>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</si>
  <si>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</si>
  <si>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</si>
  <si>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</si>
  <si>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</si>
  <si>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</si>
  <si>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</si>
  <si>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</si>
  <si>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</si>
  <si>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</si>
  <si>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</si>
  <si>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</si>
  <si>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</si>
  <si>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</si>
  <si>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</si>
  <si>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</si>
  <si>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</si>
  <si>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</si>
  <si>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</si>
  <si>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</si>
  <si>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</si>
  <si>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</si>
  <si>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</si>
  <si>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</si>
  <si>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</si>
  <si>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</si>
  <si>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</si>
  <si>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</si>
  <si>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</si>
  <si>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</si>
  <si>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</si>
  <si>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</si>
  <si>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</si>
  <si>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</si>
  <si>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</si>
  <si>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</si>
  <si>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</si>
  <si>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</si>
  <si>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</si>
  <si>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</si>
  <si>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</si>
  <si>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</si>
  <si>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</si>
  <si>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</si>
  <si>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</si>
  <si>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</si>
  <si>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</si>
  <si>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</si>
  <si>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</si>
  <si>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</si>
  <si>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</si>
  <si>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</si>
  <si>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</si>
  <si>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</si>
  <si>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</si>
  <si>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</si>
  <si>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</si>
  <si>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</si>
  <si>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</si>
  <si>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</si>
  <si>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</si>
  <si>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</si>
  <si>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</si>
  <si>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</si>
  <si>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</si>
  <si>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</si>
  <si>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</si>
  <si>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</si>
  <si>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</si>
  <si>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</si>
  <si>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</si>
  <si>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</si>
  <si>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</si>
  <si>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</si>
  <si>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</si>
  <si>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</si>
  <si>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</si>
  <si>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</si>
  <si>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</si>
  <si>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</si>
  <si>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</si>
  <si>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</si>
  <si>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</si>
  <si>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</si>
  <si>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</si>
  <si>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</si>
  <si>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</si>
  <si>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</si>
  <si>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</si>
  <si>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</si>
  <si>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</si>
  <si>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</si>
  <si>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</si>
  <si>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</si>
  <si>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</si>
  <si>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</si>
  <si>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</si>
  <si>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</si>
  <si>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</si>
  <si>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</si>
  <si>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</si>
  <si>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</si>
  <si>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</si>
  <si>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</si>
  <si>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</si>
  <si>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</si>
  <si>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</si>
  <si>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</si>
  <si>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</si>
  <si>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</si>
  <si>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</si>
  <si>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</si>
  <si>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</si>
  <si>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</si>
  <si>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</si>
  <si>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</si>
  <si>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</si>
  <si>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</si>
  <si>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</si>
  <si>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</si>
  <si>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</si>
  <si>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</si>
  <si>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</si>
  <si>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</si>
  <si>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</si>
  <si>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</si>
  <si>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</si>
  <si>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</si>
  <si>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</si>
  <si>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</si>
  <si>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</si>
  <si>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</si>
  <si>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</si>
  <si>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</si>
  <si>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</si>
  <si>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</si>
  <si>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</si>
  <si>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</si>
  <si>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</si>
  <si>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</si>
  <si>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</si>
  <si>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</si>
  <si>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</si>
  <si>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</si>
  <si>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</si>
  <si>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</si>
  <si>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</si>
  <si>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</si>
  <si>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</si>
  <si>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</si>
  <si>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</si>
  <si>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</si>
  <si>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</si>
  <si>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</si>
  <si>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</si>
  <si>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</si>
  <si>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</si>
  <si>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</si>
  <si>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</si>
  <si>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</si>
  <si>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</si>
  <si>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</si>
  <si>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</si>
  <si>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</si>
  <si>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</si>
  <si>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</si>
  <si>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</si>
  <si>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</si>
  <si>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</si>
  <si>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</si>
  <si>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</si>
  <si>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</si>
  <si>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</si>
  <si>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</si>
  <si>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</si>
  <si>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</si>
  <si>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</si>
  <si>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</si>
  <si>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</si>
  <si>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</si>
  <si>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</si>
  <si>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</si>
  <si>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</si>
  <si>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</si>
  <si>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</si>
  <si>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</si>
  <si>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</si>
  <si>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</si>
  <si>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</si>
  <si>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</si>
  <si>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</si>
  <si>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</si>
  <si>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</si>
  <si>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</si>
  <si>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</si>
  <si>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</si>
  <si>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</si>
  <si>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</si>
  <si>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</si>
  <si>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</si>
  <si>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</si>
  <si>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</si>
  <si>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</si>
  <si>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</si>
  <si>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</si>
  <si>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</si>
  <si>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</si>
  <si>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</si>
  <si>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</si>
  <si>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</si>
  <si>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</si>
  <si>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</si>
  <si>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</si>
  <si>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</si>
  <si>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</si>
  <si>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</si>
  <si>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</si>
  <si>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</si>
  <si>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</si>
  <si>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</si>
  <si>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</si>
  <si>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</si>
  <si>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</si>
  <si>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</si>
  <si>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</si>
  <si>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</si>
  <si>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</si>
  <si>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</si>
  <si>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</si>
  <si>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</si>
  <si>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</si>
  <si>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</si>
  <si>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</si>
  <si>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</si>
  <si>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</si>
  <si>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</si>
  <si>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</si>
  <si>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</si>
  <si>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</si>
  <si>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</si>
  <si>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</si>
  <si>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</si>
  <si>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</si>
  <si>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</si>
  <si>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</si>
  <si>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</si>
  <si>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</si>
  <si>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</si>
  <si>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</si>
  <si>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</si>
  <si>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</si>
  <si>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</si>
  <si>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</si>
  <si>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</si>
  <si>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</si>
  <si>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</si>
  <si>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</si>
  <si>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</si>
  <si>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</si>
  <si>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</si>
  <si>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</si>
  <si>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</si>
  <si>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</si>
  <si>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</si>
  <si>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</si>
  <si>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</si>
  <si>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</si>
  <si>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</si>
  <si>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</si>
  <si>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</si>
  <si>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</si>
  <si>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</si>
  <si>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</si>
  <si>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</si>
  <si>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</si>
  <si>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</si>
  <si>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</si>
  <si>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</si>
  <si>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</si>
  <si>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</si>
  <si>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</si>
  <si>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</si>
  <si>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</si>
  <si>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</si>
  <si>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</si>
  <si>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</si>
  <si>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</si>
  <si>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</si>
  <si>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</si>
  <si>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</si>
  <si>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</si>
  <si>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</si>
  <si>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</si>
  <si>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</si>
  <si>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</si>
  <si>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</si>
  <si>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</si>
  <si>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</si>
  <si>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</si>
  <si>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</si>
  <si>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</si>
  <si>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</si>
  <si>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</si>
  <si>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</si>
  <si>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</si>
  <si>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</si>
  <si>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</si>
  <si>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</si>
  <si>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</si>
  <si>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</si>
  <si>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</si>
  <si>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</si>
  <si>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</si>
  <si>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</si>
  <si>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</si>
  <si>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</si>
  <si>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</si>
  <si>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</si>
  <si>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</si>
  <si>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</si>
  <si>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</si>
  <si>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</si>
  <si>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</si>
  <si>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</si>
  <si>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</si>
  <si>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</si>
  <si>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</si>
  <si>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</si>
  <si>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</si>
  <si>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</si>
  <si>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</si>
  <si>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</si>
  <si>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</si>
  <si>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</si>
  <si>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</si>
  <si>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</si>
  <si>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</si>
  <si>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</si>
  <si>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</si>
  <si>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</si>
  <si>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</si>
  <si>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</si>
  <si>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</si>
  <si>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</si>
  <si>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</si>
  <si>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</si>
  <si>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</si>
  <si>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</si>
  <si>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</si>
  <si>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</si>
  <si>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</si>
  <si>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</si>
  <si>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</si>
  <si>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</si>
  <si>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</si>
  <si>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</si>
  <si>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</si>
  <si>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</si>
  <si>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</si>
  <si>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</si>
  <si>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</si>
  <si>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</si>
  <si>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</si>
  <si>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</si>
  <si>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</si>
  <si>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</si>
  <si>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</si>
  <si>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</si>
  <si>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</si>
  <si>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</si>
  <si>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</si>
  <si>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</si>
  <si>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</si>
  <si>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</si>
  <si>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</si>
  <si>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</si>
  <si>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</si>
  <si>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</si>
  <si>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</si>
  <si>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</si>
  <si>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</si>
  <si>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</si>
  <si>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</si>
  <si>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</si>
  <si>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</si>
  <si>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</si>
  <si>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</si>
  <si>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</si>
  <si>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</si>
  <si>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</si>
  <si>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</si>
  <si>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</si>
  <si>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</si>
  <si>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</si>
  <si>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</si>
  <si>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</si>
  <si>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</si>
  <si>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</si>
  <si>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</si>
  <si>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</si>
  <si>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</si>
  <si>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</si>
  <si>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</si>
  <si>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</si>
  <si>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</si>
  <si>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</si>
  <si>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</si>
  <si>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</si>
  <si>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</si>
  <si>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</si>
  <si>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</si>
  <si>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</si>
  <si>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</si>
  <si>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</si>
  <si>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</si>
  <si>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</si>
  <si>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</si>
  <si>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</si>
  <si>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</si>
  <si>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</si>
  <si>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</si>
  <si>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</si>
  <si>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</si>
  <si>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</si>
  <si>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</si>
  <si>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</si>
  <si>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</si>
  <si>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</si>
  <si>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</si>
  <si>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</si>
  <si>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</si>
  <si>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</si>
  <si>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</si>
  <si>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</si>
  <si>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</si>
  <si>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</si>
  <si>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</si>
  <si>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</si>
  <si>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</si>
  <si>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</si>
  <si>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</si>
  <si>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</si>
  <si>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</si>
  <si>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</si>
  <si>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</si>
  <si>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</si>
  <si>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</si>
  <si>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</si>
  <si>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</si>
  <si>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</si>
  <si>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</si>
  <si>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</si>
  <si>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</si>
  <si>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</si>
  <si>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</si>
  <si>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</si>
  <si>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</si>
  <si>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</si>
  <si>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</si>
  <si>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</si>
  <si>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</si>
  <si>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</si>
  <si>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</si>
  <si>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</si>
  <si>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</si>
  <si>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</si>
  <si>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</si>
  <si>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</si>
  <si>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</si>
  <si>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</si>
  <si>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</si>
  <si>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</si>
  <si>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</si>
  <si>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</si>
  <si>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</si>
  <si>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</si>
  <si>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</si>
  <si>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</si>
  <si>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</si>
  <si>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</si>
  <si>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</si>
  <si>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</si>
  <si>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</si>
  <si>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</si>
  <si>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</si>
  <si>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</si>
  <si>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</si>
  <si>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</si>
  <si>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</si>
  <si>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</si>
  <si>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</si>
  <si>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</si>
  <si>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</si>
  <si>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</si>
  <si>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</si>
  <si>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</si>
  <si>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</si>
  <si>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</si>
  <si>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</si>
  <si>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</si>
  <si>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</si>
  <si>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</si>
  <si>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</si>
  <si>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</si>
  <si>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</si>
  <si>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</si>
  <si>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</si>
  <si>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</si>
  <si>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</si>
  <si>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</si>
  <si>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</si>
  <si>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</si>
  <si>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</si>
  <si>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</si>
  <si>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</si>
  <si>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</si>
  <si>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</si>
  <si>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</si>
  <si>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</si>
  <si>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</si>
  <si>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</si>
  <si>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</si>
  <si>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</si>
  <si>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</si>
  <si>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</si>
  <si>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</si>
  <si>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</si>
  <si>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</si>
  <si>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</si>
  <si>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</si>
  <si>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</si>
  <si>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</si>
  <si>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</si>
  <si>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</si>
  <si>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</si>
  <si>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</si>
  <si>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</si>
  <si>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</si>
  <si>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</si>
  <si>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</si>
  <si>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</si>
  <si>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</si>
  <si>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</si>
  <si>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</si>
  <si>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</si>
  <si>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</si>
  <si>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</si>
  <si>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</si>
  <si>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</si>
  <si>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</si>
  <si>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</si>
  <si>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</si>
  <si>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</si>
  <si>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</si>
  <si>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</si>
  <si>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</si>
  <si>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</si>
  <si>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</si>
  <si>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</si>
  <si>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</si>
  <si>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</si>
  <si>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</si>
  <si>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</si>
  <si>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</si>
  <si>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</si>
  <si>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</si>
  <si>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</si>
  <si>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</si>
  <si>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</si>
  <si>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</si>
  <si>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</si>
  <si>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</si>
  <si>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</si>
  <si>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</si>
  <si>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</si>
  <si>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</si>
  <si>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</si>
  <si>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</si>
  <si>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</si>
  <si>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</si>
  <si>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</si>
  <si>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</si>
  <si>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</si>
  <si>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</si>
  <si>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</si>
  <si>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</si>
  <si>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</si>
  <si>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</si>
  <si>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</si>
  <si>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</si>
  <si>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</si>
  <si>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</si>
  <si>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</si>
  <si>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</si>
  <si>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</si>
  <si>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</si>
  <si>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</si>
  <si>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</si>
  <si>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</si>
  <si>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</si>
  <si>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</si>
  <si>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</si>
  <si>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</si>
  <si>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</si>
  <si>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</si>
  <si>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</si>
  <si>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</si>
  <si>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</si>
  <si>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</si>
  <si>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</si>
  <si>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</si>
  <si>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</si>
  <si>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</si>
  <si>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</si>
  <si>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</si>
  <si>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</si>
  <si>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</si>
  <si>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</si>
  <si>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</si>
  <si>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</si>
  <si>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</si>
  <si>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</si>
  <si>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</si>
  <si>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</si>
  <si>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</si>
  <si>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</si>
  <si>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</si>
  <si>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</si>
  <si>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</si>
  <si>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</si>
  <si>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</si>
  <si>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</si>
  <si>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</si>
  <si>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</si>
  <si>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</si>
  <si>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</si>
  <si>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</si>
  <si>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</si>
  <si>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</si>
  <si>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</si>
  <si>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</si>
  <si>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</si>
  <si>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</si>
  <si>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</si>
  <si>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</si>
  <si>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</si>
  <si>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</si>
  <si>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</si>
  <si>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</si>
  <si>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</si>
  <si>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</si>
  <si>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</si>
  <si>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</si>
  <si>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</si>
  <si>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</si>
  <si>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</si>
  <si>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</si>
  <si>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</si>
  <si>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</si>
  <si>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</si>
  <si>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</si>
  <si>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</si>
  <si>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</si>
  <si>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</si>
  <si>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</si>
  <si>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</si>
  <si>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</si>
  <si>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</si>
  <si>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</si>
  <si>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</si>
  <si>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</si>
  <si>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</si>
  <si>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</si>
  <si>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</si>
  <si>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</si>
  <si>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</si>
  <si>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</si>
  <si>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</si>
  <si>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</si>
  <si>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</si>
  <si>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</si>
  <si>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</si>
  <si>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</si>
  <si>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</si>
  <si>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</si>
  <si>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</si>
  <si>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</si>
  <si>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</si>
  <si>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</si>
  <si>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</si>
  <si>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</si>
  <si>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</si>
  <si>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</si>
  <si>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</si>
  <si>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</si>
  <si>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</si>
  <si>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</si>
  <si>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</si>
  <si>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</si>
  <si>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</si>
  <si>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</si>
  <si>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</si>
  <si>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</si>
  <si>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</si>
  <si>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</si>
  <si>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</si>
  <si>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</si>
  <si>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</si>
  <si>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</si>
  <si>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</si>
  <si>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</si>
  <si>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</si>
  <si>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</si>
  <si>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</si>
  <si>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</si>
  <si>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</si>
  <si>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</si>
  <si>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</si>
  <si>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</si>
  <si>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</si>
  <si>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</si>
  <si>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</si>
  <si>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</si>
  <si>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</si>
  <si>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</si>
  <si>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</si>
  <si>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</si>
  <si>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</si>
  <si>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</si>
  <si>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</si>
  <si>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</si>
  <si>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</si>
  <si>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</si>
  <si>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</si>
  <si>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</si>
  <si>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</si>
  <si>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</si>
  <si>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</si>
  <si>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</si>
  <si>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</si>
  <si>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</si>
  <si>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</si>
  <si>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</si>
  <si>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</si>
  <si>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</si>
  <si>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</si>
  <si>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</si>
  <si>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</si>
  <si>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</si>
  <si>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</si>
  <si>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</si>
  <si>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</si>
  <si>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</si>
  <si>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</si>
  <si>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</si>
  <si>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</si>
  <si>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</si>
  <si>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</si>
  <si>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</si>
  <si>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</si>
  <si>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</si>
  <si>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</si>
  <si>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</si>
  <si>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</si>
  <si>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</si>
  <si>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</si>
  <si>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</si>
  <si>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</si>
  <si>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</si>
  <si>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</si>
  <si>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</si>
  <si>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</si>
  <si>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</si>
  <si>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</si>
  <si>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</si>
  <si>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</si>
  <si>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</si>
  <si>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</si>
  <si>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</si>
  <si>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</si>
  <si>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</si>
  <si>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</si>
  <si>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</si>
  <si>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</si>
  <si>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</si>
  <si>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</si>
  <si>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</si>
  <si>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</si>
  <si>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</si>
  <si>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</si>
  <si>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</si>
  <si>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</si>
  <si>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</si>
  <si>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</si>
  <si>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</si>
  <si>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</si>
  <si>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</si>
  <si>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</si>
  <si>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</si>
  <si>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</si>
  <si>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</si>
  <si>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</si>
  <si>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</si>
  <si>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</si>
  <si>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</si>
  <si>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</si>
  <si>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</si>
  <si>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</si>
  <si>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</si>
  <si>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</si>
  <si>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</si>
  <si>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</si>
  <si>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</si>
  <si>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</si>
  <si>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</si>
  <si>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</si>
  <si>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</si>
  <si>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</si>
  <si>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</si>
  <si>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</si>
  <si>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</si>
  <si>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</si>
  <si>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</si>
  <si>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</si>
  <si>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</si>
  <si>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</si>
  <si>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</si>
  <si>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</si>
  <si>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</si>
  <si>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</si>
  <si>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</si>
  <si>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</si>
  <si>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</si>
  <si>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</si>
  <si>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</si>
  <si>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</si>
  <si>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</si>
  <si>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</si>
  <si>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</si>
  <si>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</si>
  <si>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</si>
  <si>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</si>
  <si>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</si>
  <si>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</si>
  <si>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</si>
  <si>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</si>
  <si>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</si>
  <si>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</si>
  <si>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</si>
  <si>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</si>
  <si>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</si>
  <si>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</si>
  <si>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</si>
  <si>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</si>
  <si>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</si>
  <si>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</si>
  <si>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</si>
  <si>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</si>
  <si>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</si>
  <si>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</si>
  <si>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</si>
  <si>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</si>
  <si>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</si>
  <si>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</si>
  <si>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</si>
  <si>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</si>
  <si>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</si>
  <si>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</si>
  <si>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</si>
  <si>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</si>
  <si>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</si>
  <si>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</si>
  <si>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</si>
  <si>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</si>
  <si>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</si>
  <si>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</si>
  <si>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</si>
  <si>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</si>
  <si>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</si>
  <si>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</si>
  <si>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</si>
  <si>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</si>
  <si>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</si>
  <si>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</si>
  <si>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</si>
  <si>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</si>
  <si>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</si>
  <si>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</si>
  <si>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</si>
  <si>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</si>
  <si>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</si>
  <si>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</si>
  <si>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</si>
  <si>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</si>
  <si>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</si>
  <si>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</si>
  <si>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</si>
  <si>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</si>
  <si>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</si>
  <si>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</si>
  <si>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</si>
  <si>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</si>
  <si>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</si>
  <si>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</si>
  <si>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</si>
  <si>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</si>
  <si>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</si>
  <si>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</si>
  <si>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</si>
  <si>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</si>
  <si>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</si>
  <si>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</si>
  <si>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</si>
  <si>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</si>
  <si>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</si>
  <si>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</si>
  <si>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</si>
  <si>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</si>
  <si>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</si>
  <si>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</si>
  <si>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</si>
  <si>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</si>
  <si>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</si>
  <si>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</si>
  <si>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</si>
  <si>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</si>
  <si>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</si>
  <si>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</si>
  <si>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</si>
  <si>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</si>
  <si>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</si>
  <si>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</si>
  <si>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</si>
  <si>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</si>
  <si>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</si>
  <si>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</si>
  <si>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</si>
  <si>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</si>
  <si>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</si>
  <si>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</si>
  <si>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</si>
  <si>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</si>
  <si>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</si>
  <si>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</si>
  <si>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</si>
  <si>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</si>
  <si>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</si>
  <si>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</si>
  <si>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</si>
  <si>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</si>
  <si>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</si>
  <si>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</si>
  <si>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</si>
  <si>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</si>
  <si>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</si>
  <si>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</si>
  <si>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</si>
  <si>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</si>
  <si>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</si>
  <si>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</si>
  <si>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</si>
  <si>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</si>
  <si>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</si>
  <si>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</si>
  <si>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</si>
  <si>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</si>
  <si>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</si>
  <si>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</si>
  <si>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</si>
  <si>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</si>
  <si>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</si>
  <si>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</si>
  <si>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</si>
  <si>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</si>
  <si>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</si>
  <si>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</si>
  <si>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</si>
  <si>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</si>
  <si>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</si>
  <si>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</si>
  <si>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</si>
  <si>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</si>
  <si>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</si>
  <si>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</si>
  <si>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</si>
  <si>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</si>
  <si>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</si>
  <si>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</si>
  <si>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</si>
  <si>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</si>
  <si>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</si>
  <si>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</si>
  <si>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</si>
  <si>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</si>
  <si>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</si>
  <si>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</si>
  <si>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</si>
  <si>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</si>
  <si>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</si>
  <si>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</si>
  <si>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</si>
  <si>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</si>
  <si>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</si>
  <si>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</si>
  <si>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</si>
  <si>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</si>
  <si>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</si>
  <si>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</si>
  <si>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</si>
  <si>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</si>
  <si>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</si>
  <si>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</si>
  <si>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</si>
  <si>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</si>
  <si>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</si>
  <si>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</si>
  <si>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</si>
  <si>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</si>
  <si>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</si>
  <si>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</si>
  <si>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</si>
  <si>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</si>
  <si>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</si>
  <si>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</si>
  <si>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</si>
  <si>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</si>
  <si>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</si>
  <si>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</si>
  <si>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</si>
  <si>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</si>
  <si>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</si>
  <si>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</si>
  <si>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</si>
  <si>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</si>
  <si>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</si>
  <si>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</si>
  <si>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</si>
  <si>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</si>
  <si>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</si>
  <si>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</si>
  <si>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</si>
  <si>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</si>
  <si>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</si>
  <si>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</si>
  <si>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</si>
  <si>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</si>
  <si>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</si>
  <si>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</si>
  <si>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</si>
  <si>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</si>
  <si>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</si>
  <si>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</si>
  <si>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</si>
  <si>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</si>
  <si>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</si>
  <si>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</si>
  <si>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</si>
  <si>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</si>
  <si>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</si>
  <si>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</si>
  <si>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</si>
  <si>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</si>
  <si>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</si>
  <si>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</si>
  <si>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</si>
  <si>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</si>
  <si>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</si>
  <si>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</si>
  <si>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</si>
  <si>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</si>
  <si>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</si>
  <si>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</si>
  <si>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</si>
  <si>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</si>
  <si>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</si>
  <si>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</si>
  <si>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</si>
  <si>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</si>
  <si>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</si>
  <si>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</si>
  <si>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</si>
  <si>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</si>
  <si>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</si>
  <si>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</si>
  <si>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</si>
  <si>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</si>
  <si>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</si>
  <si>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</si>
  <si>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</si>
  <si>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</si>
  <si>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</si>
  <si>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</si>
  <si>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</si>
  <si>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</si>
  <si>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</si>
  <si>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</si>
  <si>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</si>
  <si>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</si>
  <si>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</si>
  <si>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</si>
  <si>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</si>
  <si>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</si>
  <si>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</si>
  <si>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</si>
  <si>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</si>
  <si>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</si>
  <si>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</si>
  <si>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</si>
  <si>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</si>
  <si>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</si>
  <si>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</si>
  <si>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</si>
  <si>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</si>
  <si>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</si>
  <si>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</si>
  <si>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</si>
  <si>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</si>
  <si>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</si>
  <si>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</si>
  <si>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</si>
  <si>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</si>
  <si>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</si>
  <si>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</si>
  <si>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</si>
  <si>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</si>
  <si>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</si>
  <si>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</si>
  <si>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</si>
  <si>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</si>
  <si>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</si>
  <si>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</si>
  <si>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</si>
  <si>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</si>
  <si>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</si>
  <si>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</si>
  <si>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</si>
  <si>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</si>
  <si>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</si>
  <si>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</si>
  <si>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</si>
  <si>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</si>
  <si>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</si>
  <si>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</si>
  <si>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</si>
  <si>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</si>
  <si>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</si>
  <si>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</si>
  <si>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</si>
  <si>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</si>
  <si>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</si>
  <si>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</si>
  <si>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</si>
  <si>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</si>
  <si>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</si>
  <si>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</si>
  <si>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</si>
  <si>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</si>
  <si>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</si>
  <si>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</si>
  <si>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</si>
  <si>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</si>
  <si>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</si>
  <si>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</si>
  <si>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</si>
  <si>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</si>
  <si>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</si>
  <si>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</si>
  <si>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</si>
  <si>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</si>
  <si>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</si>
  <si>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</si>
  <si>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</si>
  <si>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</si>
  <si>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</si>
  <si>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</si>
  <si>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</si>
  <si>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</si>
  <si>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</si>
  <si>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</si>
  <si>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</si>
  <si>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</si>
  <si>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</si>
  <si>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</si>
  <si>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</si>
  <si>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</si>
  <si>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</si>
  <si>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</si>
  <si>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</si>
  <si>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</si>
  <si>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</si>
  <si>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</si>
  <si>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</si>
  <si>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</si>
  <si>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</si>
  <si>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</si>
  <si>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</si>
  <si>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</si>
  <si>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</si>
  <si>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</si>
  <si>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</si>
  <si>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</si>
  <si>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</si>
  <si>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</si>
  <si>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</si>
  <si>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</si>
  <si>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</si>
  <si>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</si>
  <si>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</si>
  <si>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</si>
  <si>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</si>
  <si>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</si>
  <si>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</si>
  <si>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</si>
  <si>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</si>
  <si>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</si>
  <si>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</si>
  <si>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</si>
  <si>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</si>
  <si>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</si>
  <si>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</si>
  <si>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</si>
  <si>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</si>
  <si>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</si>
  <si>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</si>
  <si>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</si>
  <si>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</si>
  <si>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</si>
  <si>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</si>
  <si>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</si>
  <si>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</si>
  <si>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</si>
  <si>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</si>
  <si>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</si>
  <si>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</si>
  <si>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</si>
  <si>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</si>
  <si>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</si>
  <si>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</si>
  <si>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</si>
  <si>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</si>
  <si>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</si>
  <si>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</si>
  <si>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</si>
  <si>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</si>
  <si>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</si>
  <si>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</si>
  <si>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</si>
  <si>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</si>
  <si>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</si>
  <si>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</si>
  <si>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</si>
  <si>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</si>
  <si>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</si>
  <si>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</si>
  <si>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</si>
  <si>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</si>
  <si>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</si>
  <si>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</si>
  <si>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</si>
  <si>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</si>
  <si>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</si>
  <si>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</si>
  <si>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</si>
  <si>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</si>
  <si>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</si>
  <si>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</si>
  <si>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</si>
  <si>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</si>
  <si>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</si>
  <si>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</si>
  <si>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</si>
  <si>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</si>
  <si>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</si>
  <si>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</si>
  <si>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</si>
  <si>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</si>
  <si>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</si>
  <si>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</si>
  <si>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</si>
  <si>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</si>
  <si>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</si>
  <si>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</si>
  <si>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</si>
  <si>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</si>
  <si>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</si>
  <si>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</si>
  <si>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</si>
  <si>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</si>
  <si>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</si>
  <si>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</si>
  <si>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</si>
  <si>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</si>
  <si>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</si>
  <si>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</si>
  <si>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</si>
  <si>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</si>
  <si>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</si>
  <si>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</si>
  <si>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</si>
  <si>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</si>
  <si>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</si>
  <si>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</si>
  <si>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</si>
  <si>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</si>
  <si>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</si>
  <si>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</si>
  <si>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</si>
  <si>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</si>
  <si>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</si>
  <si>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</si>
  <si>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</si>
  <si>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</si>
  <si>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</si>
  <si>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</si>
  <si>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</si>
  <si>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</si>
  <si>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</si>
  <si>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</si>
  <si>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</si>
  <si>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</si>
  <si>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</si>
  <si>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</si>
  <si>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</si>
  <si>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</si>
  <si>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</si>
  <si>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</si>
  <si>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</si>
  <si>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</si>
  <si>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</si>
  <si>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</si>
  <si>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</si>
  <si>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</si>
  <si>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</si>
  <si>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</si>
  <si>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</si>
  <si>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</si>
  <si>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</si>
  <si>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</si>
  <si>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</si>
  <si>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</si>
  <si>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</si>
  <si>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</si>
  <si>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</si>
  <si>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</si>
  <si>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</si>
  <si>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</si>
  <si>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</si>
  <si>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</si>
  <si>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</si>
  <si>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</si>
  <si>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</si>
  <si>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</si>
  <si>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</si>
  <si>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</si>
  <si>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</si>
  <si>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</si>
  <si>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</si>
  <si>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</si>
  <si>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</si>
  <si>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</si>
  <si>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</si>
  <si>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</si>
  <si>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</si>
  <si>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</si>
  <si>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</si>
  <si>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</si>
  <si>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</si>
  <si>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</si>
  <si>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</si>
  <si>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</si>
  <si>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</si>
  <si>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</si>
  <si>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</si>
  <si>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</si>
  <si>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</si>
  <si>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</si>
  <si>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</si>
  <si>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</si>
  <si>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</si>
  <si>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</si>
  <si>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</si>
  <si>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</si>
  <si>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</si>
  <si>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</si>
  <si>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</si>
  <si>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</si>
  <si>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</si>
  <si>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</si>
  <si>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</si>
  <si>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</si>
  <si>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</si>
  <si>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</si>
  <si>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</si>
  <si>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</si>
  <si>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</si>
  <si>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</si>
  <si>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</si>
  <si>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</si>
  <si>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</si>
  <si>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</si>
  <si>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</si>
  <si>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</si>
  <si>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</si>
  <si>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</si>
  <si>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</si>
  <si>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</si>
  <si>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</si>
  <si>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</si>
  <si>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</si>
  <si>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</si>
  <si>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</si>
  <si>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</si>
  <si>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</si>
  <si>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</si>
  <si>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</si>
  <si>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</si>
  <si>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</si>
  <si>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</si>
  <si>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</si>
  <si>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</si>
  <si>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</si>
  <si>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</si>
  <si>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</si>
  <si>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</si>
  <si>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</si>
  <si>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</si>
  <si>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</si>
  <si>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</si>
  <si>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</si>
  <si>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</si>
  <si>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</si>
  <si>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</si>
  <si>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</si>
  <si>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</si>
  <si>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</si>
  <si>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</si>
  <si>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</si>
  <si>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</si>
  <si>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</si>
  <si>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</si>
  <si>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</si>
  <si>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</si>
  <si>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</si>
  <si>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</si>
  <si>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</si>
  <si>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</si>
  <si>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</si>
  <si>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</si>
  <si>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</si>
  <si>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</si>
  <si>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</si>
  <si>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</si>
  <si>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</si>
  <si>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</si>
  <si>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</si>
  <si>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</si>
  <si>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</si>
  <si>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</si>
  <si>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</si>
  <si>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</si>
  <si>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</si>
  <si>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</si>
  <si>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</si>
  <si>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</si>
  <si>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</si>
  <si>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</si>
  <si>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</si>
  <si>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</si>
  <si>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</si>
  <si>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</si>
  <si>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</si>
  <si>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</si>
  <si>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</si>
  <si>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</si>
  <si>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</si>
  <si>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</si>
  <si>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</si>
  <si>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</si>
  <si>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</si>
  <si>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</si>
  <si>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</si>
  <si>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</si>
  <si>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</si>
  <si>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</si>
  <si>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</si>
  <si>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</si>
  <si>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</si>
  <si>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</si>
  <si>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</si>
  <si>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</si>
  <si>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</si>
  <si>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</si>
  <si>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</si>
  <si>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</si>
  <si>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</si>
  <si>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</si>
  <si>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</si>
  <si>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</si>
  <si>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</si>
  <si>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</si>
  <si>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</si>
  <si>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</si>
  <si>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</si>
  <si>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</si>
  <si>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</si>
  <si>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</si>
  <si>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</si>
  <si>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</si>
  <si>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</si>
  <si>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</si>
  <si>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</si>
  <si>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</si>
  <si>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</si>
  <si>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</si>
  <si>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</si>
  <si>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</si>
  <si>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</si>
  <si>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</si>
  <si>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</si>
  <si>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</si>
  <si>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</si>
  <si>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</si>
  <si>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</si>
  <si>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</si>
  <si>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</si>
  <si>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</si>
  <si>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</si>
  <si>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</si>
  <si>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</si>
  <si>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</si>
  <si>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</si>
  <si>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</si>
  <si>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</si>
  <si>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</si>
  <si>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</si>
  <si>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</si>
  <si>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</si>
  <si>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</si>
  <si>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</si>
  <si>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</si>
  <si>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</si>
  <si>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</si>
  <si>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</si>
  <si>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</si>
  <si>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</si>
  <si>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</si>
  <si>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</si>
  <si>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</si>
  <si>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</si>
  <si>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</si>
  <si>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</si>
  <si>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</si>
  <si>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</si>
  <si>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</si>
  <si>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</si>
  <si>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</si>
  <si>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</si>
  <si>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</si>
  <si>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</si>
  <si>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</si>
  <si>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</si>
  <si>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</si>
  <si>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</si>
  <si>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</si>
  <si>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</si>
  <si>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</si>
  <si>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</si>
  <si>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</si>
  <si>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</si>
  <si>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</si>
  <si>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</si>
  <si>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</si>
  <si>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</si>
  <si>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</si>
  <si>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</si>
  <si>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</si>
  <si>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</si>
  <si>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</si>
  <si>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</si>
  <si>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</si>
  <si>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</si>
  <si>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</si>
  <si>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</si>
  <si>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</si>
  <si>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</si>
  <si>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</si>
  <si>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</si>
  <si>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</si>
  <si>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</si>
  <si>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</si>
  <si>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</si>
  <si>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</si>
  <si>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</si>
  <si>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</si>
  <si>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</si>
  <si>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</si>
  <si>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</si>
  <si>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</si>
  <si>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</si>
  <si>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</si>
  <si>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</si>
  <si>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</si>
  <si>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</si>
  <si>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</si>
  <si>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</si>
  <si>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</si>
  <si>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</si>
  <si>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</si>
  <si>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</si>
  <si>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</si>
  <si>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</si>
  <si>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</si>
  <si>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</si>
  <si>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</si>
  <si>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</si>
  <si>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</si>
  <si>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</si>
  <si>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</si>
  <si>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</si>
  <si>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</si>
  <si>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</si>
  <si>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</si>
  <si>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</si>
  <si>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</si>
  <si>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</si>
  <si>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</si>
  <si>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</si>
  <si>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</si>
  <si>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</si>
  <si>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</si>
  <si>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</si>
  <si>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</si>
  <si>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</si>
  <si>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</si>
  <si>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</si>
  <si>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</si>
  <si>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</si>
  <si>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</si>
  <si>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</si>
  <si>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</si>
  <si>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</si>
  <si>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</si>
  <si>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</si>
  <si>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</si>
  <si>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</si>
  <si>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</si>
  <si>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</si>
  <si>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</si>
  <si>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</si>
  <si>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</si>
  <si>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</si>
  <si>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</si>
  <si>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</si>
  <si>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</si>
  <si>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</si>
  <si>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</si>
  <si>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</si>
  <si>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</si>
  <si>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</si>
  <si>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</si>
  <si>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</si>
  <si>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</si>
  <si>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</si>
  <si>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</si>
  <si>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</si>
  <si>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</si>
  <si>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</si>
  <si>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</si>
  <si>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</si>
  <si>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</si>
  <si>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</si>
  <si>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</si>
  <si>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</si>
  <si>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</si>
  <si>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</si>
  <si>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</si>
  <si>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</si>
  <si>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</si>
  <si>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</si>
  <si>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</si>
  <si>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</si>
  <si>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</si>
  <si>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</si>
  <si>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</si>
  <si>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</si>
  <si>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</si>
  <si>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</si>
  <si>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</si>
  <si>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</si>
  <si>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</si>
  <si>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</si>
  <si>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</si>
  <si>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</si>
  <si>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</si>
  <si>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</si>
  <si>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</si>
  <si>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</si>
  <si>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</si>
  <si>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</si>
  <si>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</si>
  <si>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</si>
  <si>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</si>
  <si>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</si>
  <si>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</si>
  <si>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</si>
  <si>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</si>
  <si>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</si>
  <si>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</si>
  <si>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</si>
  <si>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</si>
  <si>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</si>
  <si>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</si>
  <si>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</si>
  <si>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</si>
  <si>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</si>
  <si>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</si>
  <si>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</si>
  <si>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</si>
  <si>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</si>
  <si>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</si>
  <si>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</si>
  <si>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</si>
  <si>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</si>
  <si>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</si>
  <si>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</si>
  <si>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</si>
  <si>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</si>
  <si>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</si>
  <si>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</si>
  <si>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</si>
  <si>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</si>
  <si>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</si>
  <si>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</si>
  <si>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</si>
  <si>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</si>
  <si>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</si>
  <si>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</si>
  <si>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</si>
  <si>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</si>
  <si>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</si>
  <si>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</si>
  <si>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</si>
  <si>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</si>
  <si>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</si>
  <si>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</si>
  <si>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</si>
  <si>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</si>
  <si>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</si>
  <si>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</si>
  <si>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</si>
  <si>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</si>
  <si>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</si>
  <si>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</si>
  <si>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</si>
  <si>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</si>
  <si>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</si>
  <si>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</si>
  <si>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</si>
  <si>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</si>
  <si>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</si>
  <si>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</si>
  <si>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</si>
  <si>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</si>
  <si>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</si>
  <si>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</si>
  <si>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</si>
  <si>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</si>
  <si>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</si>
  <si>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</si>
  <si>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</si>
  <si>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</si>
  <si>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</si>
  <si>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</si>
  <si>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</si>
  <si>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</si>
  <si>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</si>
  <si>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</si>
  <si>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</si>
  <si>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</si>
  <si>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</si>
  <si>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</si>
  <si>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</si>
  <si>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</si>
  <si>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</si>
  <si>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</si>
  <si>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</si>
  <si>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</si>
  <si>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</si>
  <si>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</si>
  <si>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</si>
  <si>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</si>
  <si>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</si>
  <si>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</si>
  <si>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</si>
  <si>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</si>
  <si>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</si>
  <si>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</si>
  <si>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</si>
  <si>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</si>
  <si>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</si>
  <si>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</si>
  <si>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</si>
  <si>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</si>
  <si>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</si>
  <si>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</si>
  <si>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</si>
  <si>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</si>
  <si>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</si>
  <si>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</si>
  <si>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</si>
  <si>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</si>
  <si>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</si>
  <si>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</si>
  <si>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</si>
  <si>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</si>
  <si>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</si>
  <si>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</si>
  <si>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</si>
  <si>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</si>
  <si>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</si>
  <si>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</si>
  <si>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</si>
  <si>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</si>
  <si>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</si>
  <si>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</si>
  <si>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</si>
  <si>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</si>
  <si>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</si>
  <si>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</si>
  <si>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</si>
  <si>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</si>
  <si>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</si>
  <si>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</si>
  <si>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</si>
  <si>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</si>
  <si>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</si>
  <si>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</si>
  <si>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</si>
  <si>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</si>
  <si>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</si>
  <si>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</si>
  <si>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</si>
  <si>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</si>
  <si>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</si>
  <si>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</si>
  <si>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</si>
  <si>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</si>
  <si>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</si>
  <si>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</si>
  <si>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</si>
  <si>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</si>
  <si>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</si>
  <si>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</si>
  <si>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</si>
  <si>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</si>
  <si>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</si>
  <si>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</si>
  <si>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</si>
  <si>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</si>
  <si>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</si>
  <si>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</si>
  <si>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</si>
  <si>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</si>
  <si>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</si>
  <si>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</si>
  <si>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</si>
  <si>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</si>
  <si>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</si>
  <si>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</si>
  <si>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</si>
  <si>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</si>
  <si>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</si>
  <si>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</si>
  <si>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</si>
  <si>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</si>
  <si>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</si>
  <si>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</si>
  <si>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</si>
  <si>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</si>
  <si>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</si>
  <si>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</si>
  <si>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</si>
  <si>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</si>
  <si>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</si>
  <si>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</si>
  <si>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</si>
  <si>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</si>
  <si>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</si>
  <si>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</si>
  <si>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</si>
  <si>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</si>
  <si>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</si>
  <si>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</si>
  <si>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</si>
  <si>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</si>
  <si>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</si>
  <si>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</si>
  <si>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</si>
  <si>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</si>
  <si>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</si>
  <si>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</si>
  <si>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</si>
  <si>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</si>
  <si>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</si>
  <si>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</si>
  <si>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</si>
  <si>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</si>
  <si>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</si>
  <si>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</si>
  <si>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</si>
  <si>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</si>
  <si>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</si>
  <si>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</si>
  <si>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</si>
  <si>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</si>
  <si>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</si>
  <si>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</si>
  <si>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</si>
  <si>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</si>
  <si>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</si>
  <si>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</si>
  <si>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</si>
  <si>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</si>
  <si>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</si>
  <si>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</si>
  <si>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</si>
  <si>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</si>
  <si>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</si>
  <si>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</si>
  <si>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</si>
  <si>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</si>
  <si>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</si>
  <si>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</si>
  <si>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</si>
  <si>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</si>
  <si>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</si>
  <si>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</si>
  <si>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</si>
  <si>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</si>
  <si>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</si>
  <si>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</si>
  <si>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</si>
  <si>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</si>
  <si>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</si>
  <si>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</si>
  <si>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</si>
  <si>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</si>
  <si>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</si>
  <si>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</si>
  <si>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</si>
  <si>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</si>
  <si>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</si>
  <si>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</si>
  <si>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</si>
  <si>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</si>
  <si>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</si>
  <si>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</si>
  <si>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</si>
  <si>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</si>
  <si>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</si>
  <si>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</si>
  <si>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</si>
  <si>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</si>
  <si>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</si>
  <si>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</si>
  <si>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</si>
  <si>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</si>
  <si>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</si>
  <si>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</si>
  <si>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</si>
  <si>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</si>
  <si>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</si>
  <si>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</si>
  <si>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</si>
  <si>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</si>
  <si>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</si>
  <si>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</si>
  <si>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</si>
  <si>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</si>
  <si>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</si>
  <si>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</si>
  <si>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</si>
  <si>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</si>
  <si>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</si>
  <si>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</si>
  <si>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</si>
  <si>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</si>
  <si>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</si>
  <si>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</si>
  <si>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</si>
  <si>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</si>
  <si>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</si>
  <si>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</si>
  <si>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</si>
  <si>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</si>
  <si>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</si>
  <si>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</si>
  <si>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</si>
  <si>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</si>
  <si>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</si>
  <si>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</si>
  <si>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</si>
  <si>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</si>
  <si>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</si>
  <si>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</si>
  <si>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</si>
  <si>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</si>
  <si>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</si>
  <si>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</si>
  <si>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</si>
  <si>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</si>
  <si>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</si>
  <si>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</si>
  <si>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</si>
  <si>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</si>
  <si>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</si>
  <si>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</si>
  <si>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</si>
  <si>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</si>
  <si>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</si>
  <si>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</si>
  <si>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</si>
  <si>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</si>
  <si>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</si>
  <si>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</si>
  <si>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</si>
  <si>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</si>
  <si>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</si>
  <si>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</si>
  <si>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</si>
  <si>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</si>
  <si>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</si>
  <si>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</si>
  <si>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</si>
  <si>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</si>
  <si>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</si>
  <si>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</si>
  <si>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</si>
  <si>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</si>
  <si>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</si>
  <si>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</si>
  <si>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</si>
  <si>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</si>
  <si>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</si>
  <si>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</si>
  <si>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</si>
  <si>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</si>
  <si>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</si>
  <si>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</si>
  <si>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</si>
  <si>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</si>
  <si>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</si>
  <si>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</si>
  <si>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</si>
  <si>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</si>
  <si>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</si>
  <si>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</si>
  <si>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</si>
  <si>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</si>
  <si>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</si>
  <si>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</si>
  <si>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</si>
  <si>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</si>
  <si>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</si>
  <si>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</si>
  <si>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</si>
  <si>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</si>
  <si>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</si>
  <si>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</si>
  <si>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</si>
  <si>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</si>
  <si>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</si>
  <si>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</si>
  <si>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</si>
  <si>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</si>
  <si>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</si>
  <si>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</si>
  <si>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</si>
  <si>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</si>
  <si>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</si>
  <si>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</si>
  <si>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</si>
  <si>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</si>
  <si>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</si>
  <si>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</si>
  <si>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</si>
  <si>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</si>
  <si>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</si>
  <si>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</si>
  <si>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</si>
  <si>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</si>
  <si>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</si>
  <si>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</si>
  <si>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</si>
  <si>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</si>
  <si>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</si>
  <si>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</si>
  <si>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</si>
  <si>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</si>
  <si>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</si>
  <si>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</si>
  <si>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</si>
  <si>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</si>
  <si>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</si>
  <si>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</si>
  <si>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</si>
  <si>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</si>
  <si>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</si>
  <si>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</si>
  <si>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</si>
  <si>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</si>
  <si>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</si>
  <si>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</si>
  <si>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</si>
  <si>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</si>
  <si>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</si>
  <si>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</si>
  <si>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</si>
  <si>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</si>
  <si>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</si>
  <si>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</si>
  <si>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</si>
  <si>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</si>
  <si>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</si>
  <si>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</si>
  <si>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</si>
  <si>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</si>
  <si>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</si>
  <si>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</si>
  <si>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</si>
  <si>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</si>
  <si>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</si>
  <si>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</si>
  <si>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</si>
  <si>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</si>
  <si>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</si>
  <si>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</si>
  <si>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</si>
  <si>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</si>
  <si>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</si>
  <si>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</si>
  <si>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</si>
  <si>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</si>
  <si>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</si>
  <si>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</si>
  <si>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</si>
  <si>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</si>
  <si>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</si>
  <si>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</si>
  <si>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</si>
  <si>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</si>
  <si>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</si>
  <si>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</si>
  <si>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</si>
  <si>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</si>
  <si>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</si>
  <si>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</si>
  <si>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</si>
  <si>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</si>
  <si>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</si>
  <si>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</si>
  <si>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</si>
  <si>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</si>
  <si>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</si>
  <si>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</si>
  <si>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</si>
  <si>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</si>
  <si>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</si>
  <si>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</si>
  <si>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</si>
  <si>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</si>
  <si>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</si>
  <si>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</si>
  <si>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</si>
  <si>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</si>
  <si>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</si>
  <si>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</si>
  <si>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</si>
  <si>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</si>
  <si>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</si>
  <si>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</si>
  <si>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</si>
  <si>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</si>
  <si>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</si>
  <si>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</si>
  <si>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</si>
  <si>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</si>
  <si>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</si>
  <si>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</si>
  <si>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</si>
  <si>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</si>
  <si>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</si>
  <si>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</si>
  <si>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</si>
  <si>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</si>
  <si>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</si>
  <si>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</si>
  <si>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</si>
  <si>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</si>
  <si>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</si>
  <si>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</si>
  <si>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</si>
  <si>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</si>
  <si>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</si>
  <si>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</si>
  <si>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</si>
  <si>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</si>
  <si>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</si>
  <si>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</si>
  <si>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</si>
  <si>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</si>
  <si>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</si>
  <si>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</si>
  <si>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</si>
  <si>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</si>
  <si>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</si>
  <si>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</si>
  <si>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</si>
  <si>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</si>
  <si>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</si>
  <si>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</si>
  <si>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</si>
  <si>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</si>
  <si>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</si>
  <si>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</si>
  <si>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</si>
  <si>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</si>
  <si>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</si>
  <si>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</si>
  <si>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</si>
  <si>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</si>
  <si>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</si>
  <si>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</si>
  <si>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</si>
  <si>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</si>
  <si>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</si>
  <si>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</si>
  <si>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</si>
  <si>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</si>
  <si>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</si>
  <si>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</si>
  <si>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</si>
  <si>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</si>
  <si>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</si>
  <si>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</si>
  <si>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</si>
  <si>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</si>
  <si>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</si>
  <si>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</si>
  <si>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</si>
  <si>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</si>
  <si>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</si>
  <si>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</si>
  <si>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</si>
  <si>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</si>
  <si>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</si>
  <si>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</si>
  <si>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</si>
  <si>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</si>
  <si>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</si>
  <si>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</si>
  <si>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</si>
  <si>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</si>
  <si>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</si>
  <si>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</si>
  <si>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</si>
  <si>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</si>
  <si>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</si>
  <si>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</si>
  <si>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</si>
  <si>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</si>
  <si>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</si>
  <si>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</si>
  <si>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</si>
  <si>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</si>
  <si>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</si>
  <si>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</si>
  <si>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</si>
  <si>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</si>
  <si>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</si>
  <si>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</si>
  <si>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</si>
  <si>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</si>
  <si>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</si>
  <si>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</si>
  <si>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</si>
  <si>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</si>
  <si>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</si>
  <si>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</si>
  <si>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</si>
  <si>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</si>
  <si>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</si>
  <si>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</si>
  <si>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</si>
  <si>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</si>
  <si>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</si>
  <si>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</si>
  <si>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</si>
  <si>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</si>
  <si>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</si>
  <si>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</si>
  <si>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</si>
  <si>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</si>
  <si>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</si>
  <si>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</si>
  <si>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</si>
  <si>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</si>
  <si>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</si>
  <si>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</si>
  <si>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</si>
  <si>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</si>
  <si>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</si>
  <si>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</si>
  <si>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</si>
  <si>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</si>
  <si>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</si>
  <si>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</si>
  <si>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</si>
  <si>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</si>
  <si>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</si>
  <si>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</si>
  <si>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</si>
  <si>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</si>
  <si>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</si>
  <si>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</si>
  <si>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</si>
  <si>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</si>
  <si>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</si>
  <si>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</si>
  <si>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</si>
  <si>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</si>
  <si>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</si>
  <si>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</si>
  <si>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</si>
  <si>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</si>
  <si>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</si>
  <si>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</si>
  <si>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</si>
  <si>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</si>
  <si>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</si>
  <si>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</si>
  <si>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</si>
  <si>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</si>
  <si>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</si>
  <si>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</si>
  <si>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</si>
  <si>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</si>
  <si>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</si>
  <si>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</si>
  <si>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</si>
  <si>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</si>
  <si>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</si>
  <si>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</si>
  <si>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</si>
  <si>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</si>
  <si>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</si>
  <si>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</si>
  <si>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</si>
  <si>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</si>
  <si>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</si>
  <si>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</si>
  <si>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</si>
  <si>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</si>
  <si>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</si>
  <si>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</si>
  <si>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</si>
  <si>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</si>
  <si>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</si>
  <si>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</si>
  <si>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</si>
  <si>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</si>
  <si>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</si>
  <si>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</si>
  <si>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</si>
  <si>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</si>
  <si>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</si>
  <si>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</si>
  <si>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</si>
  <si>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</si>
  <si>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</si>
  <si>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</si>
  <si>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</si>
  <si>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</si>
  <si>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</si>
  <si>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</si>
  <si>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</si>
  <si>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</si>
  <si>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</si>
  <si>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</si>
  <si>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</si>
  <si>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</si>
  <si>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</si>
  <si>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</si>
  <si>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</si>
  <si>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</si>
  <si>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</si>
  <si>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</si>
  <si>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</si>
  <si>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</si>
  <si>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</si>
  <si>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</si>
  <si>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</si>
  <si>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</si>
  <si>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</si>
  <si>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</si>
  <si>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</si>
  <si>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</si>
  <si>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</si>
  <si>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</si>
  <si>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</si>
  <si>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</si>
  <si>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</si>
  <si>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</si>
  <si>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</si>
  <si>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</si>
  <si>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</si>
  <si>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</si>
  <si>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</si>
  <si>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</si>
  <si>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</si>
  <si>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</si>
  <si>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</si>
  <si>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</si>
  <si>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</si>
  <si>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</si>
  <si>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</si>
  <si>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</si>
  <si>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</si>
  <si>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</si>
  <si>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</si>
  <si>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</si>
  <si>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</si>
  <si>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</si>
  <si>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</si>
  <si>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</si>
  <si>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</si>
  <si>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</si>
  <si>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</si>
  <si>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</si>
  <si>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</si>
  <si>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</si>
  <si>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</si>
  <si>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</si>
  <si>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</si>
  <si>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</si>
  <si>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</si>
  <si>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</si>
  <si>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</si>
  <si>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</si>
  <si>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</si>
  <si>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</si>
  <si>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</si>
  <si>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</si>
  <si>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</si>
  <si>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</si>
  <si>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</si>
  <si>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</si>
  <si>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</si>
  <si>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</si>
  <si>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</si>
  <si>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</si>
  <si>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</si>
  <si>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</si>
  <si>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</si>
  <si>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</si>
  <si>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</si>
  <si>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</si>
  <si>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</si>
  <si>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</si>
  <si>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</si>
  <si>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</si>
  <si>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</si>
  <si>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</si>
  <si>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</si>
  <si>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</si>
  <si>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</si>
  <si>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</si>
  <si>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</si>
  <si>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</si>
  <si>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</si>
  <si>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</si>
  <si>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</si>
  <si>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</si>
  <si>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</si>
  <si>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</si>
  <si>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</si>
  <si>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</si>
  <si>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</si>
  <si>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</si>
  <si>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</si>
  <si>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</si>
  <si>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</si>
  <si>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</si>
  <si>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</si>
  <si>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</si>
  <si>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</si>
  <si>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</si>
  <si>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</si>
  <si>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</si>
  <si>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</si>
  <si>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</si>
  <si>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</si>
  <si>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</si>
  <si>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</si>
  <si>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</si>
  <si>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</si>
  <si>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</si>
  <si>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</si>
  <si>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</si>
  <si>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</si>
  <si>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</si>
  <si>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</si>
  <si>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</si>
  <si>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</si>
  <si>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</si>
  <si>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</si>
  <si>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</si>
  <si>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</si>
  <si>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</si>
  <si>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</si>
  <si>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</si>
  <si>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</si>
  <si>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</si>
  <si>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</si>
  <si>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</si>
  <si>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</si>
  <si>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</si>
  <si>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</si>
  <si>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</si>
  <si>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</si>
  <si>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</si>
  <si>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</si>
  <si>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</si>
  <si>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</si>
  <si>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</si>
  <si>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</si>
  <si>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</si>
  <si>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</si>
  <si>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</si>
  <si>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</si>
  <si>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</si>
  <si>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</si>
  <si>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</si>
  <si>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</si>
  <si>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</si>
  <si>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</si>
  <si>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</si>
  <si>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</si>
  <si>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</si>
  <si>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</si>
  <si>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</si>
  <si>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</si>
  <si>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</si>
  <si>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</si>
  <si>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</si>
  <si>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</si>
  <si>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</si>
  <si>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</si>
  <si>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</si>
  <si>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</si>
  <si>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</si>
  <si>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</si>
  <si>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</si>
  <si>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</si>
  <si>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</si>
  <si>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</si>
  <si>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</si>
  <si>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</si>
  <si>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</si>
  <si>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</si>
  <si>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</si>
  <si>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</si>
  <si>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</si>
  <si>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</si>
  <si>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</si>
  <si>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</si>
  <si>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</si>
  <si>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</si>
  <si>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</si>
  <si>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</si>
  <si>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</si>
  <si>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</si>
  <si>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</si>
  <si>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</si>
  <si>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</si>
  <si>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</si>
  <si>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</si>
  <si>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</si>
  <si>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</si>
  <si>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</si>
  <si>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</si>
  <si>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</si>
  <si>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</si>
  <si>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</si>
  <si>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</si>
  <si>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</si>
  <si>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</si>
  <si>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</si>
  <si>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</si>
  <si>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</si>
  <si>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</si>
  <si>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</si>
  <si>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</si>
  <si>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</si>
  <si>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</si>
  <si>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</si>
  <si>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</si>
  <si>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</si>
  <si>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</si>
  <si>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</si>
  <si>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</si>
  <si>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</si>
  <si>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</si>
  <si>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</si>
  <si>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</si>
  <si>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</si>
  <si>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</si>
  <si>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</si>
  <si>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</si>
  <si>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</si>
  <si>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</si>
  <si>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</si>
  <si>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</si>
  <si>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</si>
  <si>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</si>
  <si>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</si>
  <si>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</si>
  <si>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</si>
  <si>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</si>
  <si>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</si>
  <si>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</si>
  <si>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</si>
  <si>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</si>
  <si>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</si>
  <si>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</si>
  <si>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</si>
  <si>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</si>
  <si>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</si>
  <si>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</si>
  <si>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</si>
  <si>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</si>
  <si>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</si>
  <si>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</si>
  <si>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</si>
  <si>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</si>
  <si>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</si>
  <si>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</si>
  <si>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</si>
  <si>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</si>
  <si>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</si>
  <si>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</si>
  <si>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</si>
  <si>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</si>
  <si>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</si>
  <si>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</si>
  <si>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</si>
  <si>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</si>
  <si>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</si>
  <si>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</si>
  <si>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</si>
  <si>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</si>
  <si>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</si>
  <si>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</si>
  <si>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</si>
  <si>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</si>
  <si>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</si>
  <si>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</si>
  <si>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</si>
  <si>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</si>
  <si>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</si>
  <si>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</si>
  <si>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</si>
  <si>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</si>
  <si>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</si>
  <si>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</si>
  <si>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</si>
  <si>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</si>
  <si>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</si>
  <si>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</si>
  <si>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</si>
  <si>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</si>
  <si>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</si>
  <si>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</si>
  <si>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</si>
  <si>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</si>
  <si>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</si>
  <si>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</si>
  <si>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</si>
  <si>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</si>
  <si>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</si>
  <si>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</si>
  <si>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</si>
  <si>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</si>
  <si>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</si>
  <si>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</si>
  <si>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</si>
  <si>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</si>
  <si>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</si>
  <si>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</si>
  <si>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</si>
  <si>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</si>
  <si>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</si>
  <si>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</si>
  <si>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</si>
  <si>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</si>
  <si>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</si>
  <si>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</si>
  <si>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</si>
  <si>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</si>
  <si>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</si>
  <si>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</si>
  <si>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</si>
  <si>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</si>
  <si>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</si>
  <si>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</si>
  <si>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</si>
  <si>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</si>
  <si>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</si>
  <si>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</si>
  <si>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</si>
  <si>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</si>
  <si>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</si>
  <si>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</si>
  <si>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</si>
  <si>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</si>
  <si>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</si>
  <si>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</si>
  <si>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</si>
  <si>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</si>
  <si>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</si>
  <si>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</si>
  <si>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</si>
  <si>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</si>
  <si>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</si>
  <si>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</si>
  <si>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</si>
  <si>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</si>
  <si>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</si>
  <si>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</si>
  <si>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</si>
  <si>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</si>
  <si>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</si>
  <si>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</si>
  <si>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</si>
  <si>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</si>
  <si>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</si>
  <si>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</si>
  <si>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</si>
  <si>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</si>
  <si>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</si>
  <si>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</si>
  <si>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</si>
  <si>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</si>
  <si>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</si>
  <si>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</si>
  <si>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</si>
  <si>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</si>
  <si>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</si>
  <si>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</si>
  <si>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</si>
  <si>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</si>
  <si>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</si>
  <si>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</si>
  <si>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</si>
  <si>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</si>
  <si>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</si>
  <si>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</si>
  <si>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</si>
  <si>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</si>
  <si>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</si>
  <si>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</si>
  <si>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</si>
  <si>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</si>
  <si>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</si>
  <si>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</si>
  <si>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</si>
  <si>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</si>
  <si>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</si>
  <si>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</si>
  <si>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</si>
  <si>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</si>
  <si>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</si>
  <si>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</si>
  <si>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</si>
  <si>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</si>
  <si>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</si>
  <si>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</si>
  <si>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</si>
  <si>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</si>
  <si>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</si>
  <si>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</si>
  <si>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</si>
  <si>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</si>
  <si>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</si>
  <si>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</si>
  <si>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</si>
  <si>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</si>
  <si>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</si>
  <si>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</si>
  <si>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</si>
  <si>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</si>
  <si>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</si>
  <si>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</si>
  <si>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</si>
  <si>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</si>
  <si>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</si>
  <si>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</si>
  <si>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</si>
  <si>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</si>
  <si>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</si>
  <si>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</si>
  <si>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</si>
  <si>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</si>
  <si>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</si>
  <si>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</si>
  <si>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</si>
  <si>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</si>
  <si>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</si>
  <si>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</si>
  <si>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</si>
  <si>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</si>
  <si>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</si>
  <si>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</si>
  <si>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</si>
  <si>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</si>
  <si>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</si>
  <si>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</si>
  <si>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</si>
  <si>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</si>
  <si>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</si>
  <si>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</si>
  <si>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</si>
  <si>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</si>
  <si>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</si>
  <si>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</si>
  <si>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</si>
  <si>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</si>
  <si>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</si>
  <si>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</si>
  <si>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</si>
  <si>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</si>
  <si>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</si>
  <si>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</si>
  <si>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</si>
  <si>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</si>
  <si>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</si>
  <si>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</si>
  <si>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</si>
  <si>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</si>
  <si>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</si>
  <si>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</si>
  <si>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</si>
  <si>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</si>
  <si>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</si>
  <si>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</si>
  <si>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</si>
  <si>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</si>
  <si>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</si>
  <si>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</si>
  <si>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</si>
  <si>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</si>
  <si>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</si>
  <si>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</si>
  <si>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</si>
  <si>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</si>
  <si>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</si>
  <si>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</si>
  <si>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</si>
  <si>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</si>
  <si>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</si>
  <si>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</si>
  <si>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</si>
  <si>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</si>
  <si>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</si>
  <si>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</si>
  <si>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</si>
  <si>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</si>
  <si>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</si>
  <si>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</si>
  <si>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</si>
  <si>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</si>
  <si>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</si>
  <si>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</si>
  <si>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</si>
  <si>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</si>
  <si>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</si>
  <si>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</si>
  <si>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</si>
  <si>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</si>
  <si>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</si>
  <si>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</si>
  <si>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</si>
  <si>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</si>
  <si>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</si>
  <si>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</si>
  <si>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</si>
  <si>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</si>
  <si>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</si>
  <si>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</si>
  <si>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</si>
  <si>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</si>
  <si>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</si>
  <si>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</si>
  <si>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</si>
  <si>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</si>
  <si>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</si>
  <si>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</si>
  <si>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</si>
  <si>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</si>
  <si>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</si>
  <si>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</si>
  <si>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</si>
  <si>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</si>
  <si>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</si>
  <si>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</si>
  <si>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</si>
  <si>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</si>
  <si>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</si>
  <si>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</si>
  <si>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</si>
  <si>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</si>
  <si>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</si>
  <si>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</si>
  <si>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</si>
  <si>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</si>
  <si>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</si>
  <si>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</si>
  <si>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</si>
  <si>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</si>
  <si>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</si>
  <si>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</si>
  <si>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</si>
  <si>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</si>
  <si>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</si>
  <si>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</si>
  <si>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</si>
  <si>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</si>
  <si>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</si>
  <si>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</si>
  <si>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</si>
  <si>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</si>
  <si>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</si>
  <si>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</si>
  <si>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</si>
  <si>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</si>
  <si>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</si>
  <si>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</si>
  <si>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</si>
  <si>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</si>
  <si>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</si>
  <si>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</si>
  <si>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</si>
  <si>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</si>
  <si>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</si>
  <si>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</si>
  <si>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</si>
  <si>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</si>
  <si>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</si>
  <si>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</si>
  <si>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</si>
  <si>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</si>
  <si>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</si>
  <si>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</si>
  <si>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</si>
  <si>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</si>
  <si>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</si>
  <si>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</si>
  <si>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</si>
  <si>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</si>
  <si>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</si>
  <si>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</si>
  <si>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</si>
  <si>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</si>
  <si>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</si>
  <si>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</si>
  <si>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</si>
  <si>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</si>
  <si>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</si>
  <si>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</si>
  <si>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</si>
  <si>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</si>
  <si>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</si>
  <si>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</si>
  <si>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</si>
  <si>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</si>
  <si>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</si>
  <si>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</si>
  <si>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</si>
  <si>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</si>
  <si>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</si>
  <si>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</si>
  <si>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</si>
  <si>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</si>
  <si>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</si>
  <si>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</si>
  <si>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</si>
  <si>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</si>
  <si>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</si>
  <si>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</si>
  <si>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</si>
  <si>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</si>
  <si>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</si>
  <si>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</si>
  <si>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</si>
  <si>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</si>
  <si>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</si>
  <si>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</si>
  <si>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</si>
  <si>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</si>
  <si>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</si>
  <si>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</si>
  <si>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</si>
  <si>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</si>
  <si>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</si>
  <si>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</si>
  <si>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</si>
  <si>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</si>
  <si>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</si>
  <si>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</si>
  <si>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</si>
  <si>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</si>
  <si>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</si>
  <si>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</si>
  <si>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</si>
  <si>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</si>
  <si>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</si>
  <si>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</si>
  <si>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</si>
  <si>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</si>
  <si>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</si>
  <si>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</si>
  <si>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</si>
  <si>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</si>
  <si>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</si>
  <si>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</si>
  <si>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</si>
  <si>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</si>
  <si>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</si>
  <si>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</si>
  <si>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</si>
  <si>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</si>
  <si>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</si>
  <si>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</si>
  <si>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</si>
  <si>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</si>
  <si>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</si>
  <si>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</si>
  <si>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</si>
  <si>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</si>
  <si>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</si>
  <si>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</si>
  <si>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</si>
  <si>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</si>
  <si>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</si>
  <si>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</si>
  <si>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</si>
  <si>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</si>
  <si>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</si>
  <si>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</si>
  <si>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</si>
  <si>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</si>
  <si>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</si>
  <si>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</si>
  <si>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</si>
  <si>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</si>
  <si>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</si>
  <si>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</si>
  <si>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</si>
  <si>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</si>
  <si>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</si>
  <si>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</si>
  <si>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</si>
  <si>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</si>
  <si>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</si>
  <si>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</si>
  <si>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</si>
  <si>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</si>
  <si>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</si>
  <si>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</si>
  <si>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</si>
  <si>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</si>
  <si>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</si>
  <si>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</si>
  <si>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</si>
  <si>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</si>
  <si>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</si>
  <si>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</si>
  <si>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</si>
  <si>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</si>
  <si>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</si>
  <si>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</si>
  <si>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</si>
  <si>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</si>
  <si>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</si>
  <si>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</si>
  <si>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</si>
  <si>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</si>
  <si>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</si>
  <si>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</si>
  <si>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</si>
  <si>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</si>
  <si>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</si>
  <si>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</si>
  <si>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</si>
  <si>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</si>
  <si>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</si>
  <si>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</si>
  <si>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</si>
  <si>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</si>
  <si>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</si>
  <si>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</si>
  <si>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</si>
  <si>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</si>
  <si>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</si>
  <si>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</si>
  <si>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</si>
  <si>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</si>
  <si>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</si>
  <si>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</si>
  <si>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</si>
  <si>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</si>
  <si>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</si>
  <si>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</si>
  <si>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</si>
  <si>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</si>
  <si>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</si>
  <si>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</si>
  <si>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</si>
  <si>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</si>
  <si>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</si>
  <si>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</si>
  <si>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</si>
  <si>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</si>
  <si>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</si>
  <si>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</si>
  <si>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</si>
  <si>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</si>
  <si>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</si>
  <si>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</si>
  <si>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</si>
  <si>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</si>
  <si>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</si>
  <si>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</si>
  <si>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</si>
  <si>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</si>
  <si>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</si>
  <si>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</si>
  <si>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</si>
  <si>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</si>
  <si>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</si>
  <si>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</si>
  <si>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</si>
  <si>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</si>
  <si>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</si>
  <si>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</si>
  <si>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</si>
  <si>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</si>
  <si>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</si>
  <si>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</si>
  <si>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</si>
  <si>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</si>
  <si>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</si>
  <si>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</si>
  <si>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</si>
  <si>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</si>
  <si>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</si>
  <si>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</si>
  <si>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</si>
  <si>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</si>
  <si>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</si>
  <si>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</si>
  <si>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</si>
  <si>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</si>
  <si>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</si>
  <si>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</si>
  <si>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</si>
  <si>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</si>
  <si>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</si>
  <si>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</si>
  <si>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</si>
  <si>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</si>
  <si>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</si>
  <si>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</si>
  <si>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</si>
  <si>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</si>
  <si>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</si>
  <si>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</si>
  <si>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</si>
  <si>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</si>
  <si>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</si>
  <si>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</si>
  <si>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</si>
  <si>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</si>
  <si>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</si>
  <si>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</si>
  <si>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</si>
  <si>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</si>
  <si>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</si>
  <si>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</si>
  <si>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</si>
  <si>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</si>
  <si>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</si>
  <si>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</si>
  <si>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</si>
  <si>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</si>
  <si>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</si>
  <si>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</si>
  <si>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</si>
  <si>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</si>
  <si>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</si>
  <si>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</si>
  <si>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</si>
  <si>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</si>
  <si>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</si>
  <si>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</si>
  <si>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</si>
  <si>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</si>
  <si>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</si>
  <si>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</si>
  <si>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</si>
  <si>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</si>
  <si>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</si>
  <si>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</si>
  <si>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</si>
  <si>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</si>
  <si>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</si>
  <si>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</si>
  <si>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</si>
  <si>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</si>
  <si>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</si>
  <si>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</si>
  <si>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</si>
  <si>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</si>
  <si>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</si>
  <si>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</si>
  <si>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</si>
  <si>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</si>
  <si>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</si>
  <si>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</si>
  <si>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</si>
  <si>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</si>
  <si>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</si>
  <si>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</si>
  <si>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</si>
  <si>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</si>
  <si>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</si>
  <si>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</si>
  <si>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</si>
  <si>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</si>
  <si>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</si>
  <si>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</si>
  <si>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</si>
  <si>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</si>
  <si>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</si>
  <si>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</si>
  <si>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</si>
  <si>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</si>
  <si>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</si>
  <si>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</si>
  <si>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</si>
  <si>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</si>
  <si>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</si>
  <si>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</si>
  <si>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</si>
  <si>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</si>
  <si>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</si>
  <si>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</si>
  <si>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</si>
  <si>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</si>
  <si>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</si>
  <si>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</si>
  <si>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</si>
  <si>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</si>
  <si>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</si>
  <si>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</si>
  <si>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</si>
  <si>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</si>
  <si>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</si>
  <si>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</si>
  <si>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</si>
  <si>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</si>
  <si>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</si>
  <si>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</si>
  <si>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</si>
  <si>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</si>
  <si>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</si>
  <si>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</si>
  <si>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</si>
  <si>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</si>
  <si>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</si>
  <si>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</si>
  <si>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</si>
  <si>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</si>
  <si>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</si>
  <si>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</si>
  <si>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</si>
  <si>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</si>
  <si>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</si>
  <si>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</si>
  <si>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</si>
  <si>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</si>
  <si>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</si>
  <si>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</si>
  <si>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</si>
  <si>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</si>
  <si>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</si>
  <si>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</si>
  <si>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</si>
  <si>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</si>
  <si>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</si>
  <si>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</si>
  <si>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</si>
  <si>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</si>
  <si>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</si>
  <si>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</si>
  <si>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</si>
  <si>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</si>
  <si>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</si>
  <si>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</si>
  <si>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</si>
  <si>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</si>
  <si>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</si>
  <si>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</si>
  <si>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</si>
  <si>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</si>
  <si>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</si>
  <si>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</si>
  <si>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</si>
  <si>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</si>
  <si>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</si>
  <si>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</si>
  <si>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</si>
  <si>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</si>
  <si>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</si>
  <si>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</si>
  <si>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</si>
  <si>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</si>
  <si>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</si>
  <si>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</si>
  <si>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</si>
  <si>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</si>
  <si>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</si>
  <si>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</si>
  <si>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</si>
  <si>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</si>
  <si>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</si>
  <si>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</si>
  <si>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</si>
  <si>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</si>
  <si>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</si>
  <si>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</si>
  <si>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</si>
  <si>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</si>
  <si>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</si>
  <si>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</si>
  <si>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</si>
  <si>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</si>
  <si>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</si>
  <si>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</si>
  <si>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</si>
  <si>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</si>
  <si>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</si>
  <si>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</si>
  <si>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</si>
  <si>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</si>
  <si>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</si>
  <si>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</si>
  <si>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</si>
  <si>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</si>
  <si>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</si>
  <si>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</si>
  <si>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</si>
  <si>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</si>
  <si>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</si>
  <si>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</si>
  <si>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</si>
  <si>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</si>
  <si>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</si>
  <si>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</si>
  <si>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</si>
  <si>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</si>
  <si>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</si>
  <si>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</si>
  <si>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</si>
  <si>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</si>
  <si>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</si>
  <si>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</si>
  <si>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</si>
  <si>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</si>
  <si>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</si>
  <si>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</si>
  <si>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</si>
  <si>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</si>
  <si>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</si>
  <si>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</si>
  <si>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</si>
  <si>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</si>
  <si>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</si>
  <si>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</si>
  <si>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</si>
  <si>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</si>
  <si>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</si>
  <si>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</si>
  <si>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</si>
  <si>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</si>
  <si>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</si>
  <si>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</si>
  <si>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</si>
  <si>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</si>
  <si>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</si>
  <si>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</si>
  <si>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</si>
  <si>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</si>
  <si>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</si>
  <si>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</si>
  <si>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</si>
  <si>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</si>
  <si>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</si>
  <si>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</si>
  <si>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</si>
  <si>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</si>
  <si>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</si>
  <si>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</si>
  <si>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</si>
  <si>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</si>
  <si>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</si>
  <si>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</si>
  <si>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</si>
  <si>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</si>
  <si>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</si>
  <si>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</si>
  <si>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</si>
  <si>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</si>
  <si>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</si>
  <si>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</si>
  <si>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</si>
  <si>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</si>
  <si>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</si>
  <si>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</si>
  <si>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</si>
  <si>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</si>
  <si>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</si>
  <si>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</si>
  <si>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</si>
  <si>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</si>
  <si>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</si>
  <si>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</si>
  <si>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</si>
  <si>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</si>
  <si>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</si>
  <si>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</si>
  <si>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</si>
  <si>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</si>
  <si>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</si>
  <si>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</si>
  <si>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</si>
  <si>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</si>
  <si>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</si>
  <si>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</si>
  <si>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</si>
  <si>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</si>
  <si>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</si>
  <si>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</si>
  <si>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</si>
  <si>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</si>
  <si>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</si>
  <si>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</si>
  <si>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</si>
  <si>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</si>
  <si>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</si>
  <si>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</si>
  <si>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</si>
  <si>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</si>
  <si>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</si>
  <si>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</si>
  <si>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</si>
  <si>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</si>
  <si>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</si>
  <si>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</si>
  <si>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</si>
  <si>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</si>
  <si>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</si>
  <si>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</si>
  <si>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</si>
  <si>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</si>
  <si>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</si>
  <si>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</si>
  <si>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</si>
  <si>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</si>
  <si>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</si>
  <si>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</si>
  <si>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</si>
  <si>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</si>
  <si>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</si>
  <si>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</si>
  <si>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</si>
  <si>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</si>
  <si>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</si>
  <si>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</si>
  <si>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</si>
  <si>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</si>
  <si>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</si>
  <si>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</si>
  <si>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</si>
  <si>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</si>
  <si>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</si>
  <si>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</si>
  <si>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</si>
  <si>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</si>
  <si>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</si>
  <si>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</si>
  <si>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</si>
  <si>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</si>
  <si>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</si>
  <si>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</si>
  <si>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</si>
  <si>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</si>
  <si>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</si>
  <si>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</si>
  <si>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</si>
  <si>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</si>
  <si>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</si>
  <si>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</si>
  <si>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</si>
  <si>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</si>
  <si>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</si>
  <si>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</si>
  <si>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</si>
  <si>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</si>
  <si>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</si>
  <si>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</si>
  <si>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</si>
  <si>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</si>
  <si>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</si>
  <si>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</si>
  <si>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</si>
  <si>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</si>
  <si>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</si>
  <si>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</si>
  <si>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</si>
  <si>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</si>
  <si>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</si>
  <si>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</si>
  <si>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</si>
  <si>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</si>
  <si>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</si>
  <si>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</si>
  <si>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</si>
  <si>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</si>
  <si>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</si>
  <si>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</si>
  <si>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</si>
  <si>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</si>
  <si>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</si>
  <si>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</si>
  <si>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</si>
  <si>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</si>
  <si>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</si>
  <si>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</si>
  <si>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</si>
  <si>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</si>
  <si>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</si>
  <si>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</si>
  <si>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</si>
  <si>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</si>
  <si>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</si>
  <si>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</si>
  <si>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</si>
  <si>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</si>
  <si>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</si>
  <si>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</si>
  <si>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</si>
  <si>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</si>
  <si>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</si>
  <si>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</si>
  <si>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</si>
  <si>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</si>
  <si>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</si>
  <si>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</si>
  <si>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</si>
  <si>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</si>
  <si>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</si>
  <si>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</si>
  <si>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</si>
  <si>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</si>
  <si>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</si>
  <si>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</si>
  <si>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</si>
  <si>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</si>
  <si>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</si>
  <si>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</si>
  <si>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</si>
  <si>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</si>
  <si>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</si>
  <si>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</si>
  <si>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</si>
  <si>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</si>
  <si>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</si>
  <si>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</si>
  <si>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</si>
  <si>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</si>
  <si>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</si>
  <si>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</si>
  <si>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</si>
  <si>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</si>
  <si>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</si>
  <si>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</si>
  <si>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</si>
  <si>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</si>
  <si>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</si>
  <si>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</si>
  <si>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</si>
  <si>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</si>
  <si>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</si>
  <si>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</si>
  <si>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</si>
  <si>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</si>
  <si>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</si>
  <si>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</si>
  <si>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</si>
  <si>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</si>
  <si>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</si>
  <si>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</si>
  <si>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</si>
  <si>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</si>
  <si>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</si>
  <si>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</si>
  <si>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</si>
  <si>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</si>
  <si>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</si>
  <si>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</si>
  <si>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</si>
  <si>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</si>
  <si>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</si>
  <si>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</si>
  <si>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</si>
  <si>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</si>
  <si>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</si>
  <si>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</si>
  <si>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</si>
  <si>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</si>
  <si>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</si>
  <si>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</si>
  <si>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</si>
  <si>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</si>
  <si>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</si>
  <si>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</si>
  <si>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</si>
  <si>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</si>
  <si>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</si>
  <si>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</si>
  <si>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</si>
  <si>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</si>
  <si>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</si>
  <si>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</si>
  <si>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</si>
  <si>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</si>
  <si>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</si>
  <si>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</si>
  <si>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</si>
  <si>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</si>
  <si>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</si>
  <si>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</si>
  <si>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</si>
  <si>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</si>
  <si>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</si>
  <si>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</si>
  <si>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</si>
  <si>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</si>
  <si>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</si>
  <si>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</si>
  <si>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</si>
  <si>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</si>
  <si>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</si>
  <si>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</si>
  <si>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</si>
  <si>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</si>
  <si>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</si>
  <si>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</si>
  <si>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</si>
  <si>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</si>
  <si>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</si>
  <si>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</si>
  <si>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</si>
  <si>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</si>
  <si>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</si>
  <si>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</si>
  <si>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</si>
  <si>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</si>
  <si>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</si>
  <si>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</si>
  <si>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</si>
  <si>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</si>
  <si>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</si>
  <si>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</si>
  <si>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</si>
  <si>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</si>
  <si>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</si>
  <si>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</si>
  <si>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</si>
  <si>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</si>
  <si>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</si>
  <si>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</si>
  <si>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</si>
  <si>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</si>
  <si>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</si>
  <si>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</si>
  <si>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</si>
  <si>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</si>
  <si>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</si>
  <si>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</si>
  <si>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</si>
  <si>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</si>
  <si>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</si>
  <si>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</si>
  <si>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</si>
  <si>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</si>
  <si>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</si>
  <si>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</si>
  <si>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</si>
  <si>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</si>
  <si>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</si>
  <si>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</si>
  <si>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</si>
  <si>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</si>
  <si>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</si>
  <si>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</si>
  <si>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</si>
  <si>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</si>
  <si>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</si>
  <si>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</si>
  <si>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</si>
  <si>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</si>
  <si>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</si>
  <si>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</si>
  <si>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</si>
  <si>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</si>
  <si>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</si>
  <si>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</si>
  <si>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</si>
  <si>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</si>
  <si>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</si>
  <si>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</si>
  <si>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</si>
  <si>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</si>
  <si>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</si>
  <si>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</si>
  <si>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</si>
  <si>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</si>
  <si>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</si>
  <si>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</si>
  <si>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</si>
  <si>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</si>
  <si>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</si>
  <si>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</si>
  <si>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</si>
  <si>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</si>
  <si>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</si>
  <si>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</si>
  <si>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</si>
  <si>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</si>
  <si>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</si>
  <si>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</si>
  <si>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</si>
  <si>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</si>
  <si>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</si>
  <si>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</si>
  <si>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</si>
  <si>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</si>
  <si>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</si>
  <si>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</si>
  <si>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</si>
  <si>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</si>
  <si>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</si>
  <si>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</si>
  <si>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</si>
  <si>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</si>
  <si>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</si>
  <si>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</si>
  <si>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</si>
  <si>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</si>
  <si>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</si>
  <si>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</si>
  <si>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</si>
  <si>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</si>
  <si>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</si>
  <si>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</si>
  <si>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</si>
  <si>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</si>
  <si>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</si>
  <si>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</si>
  <si>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</si>
  <si>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</si>
  <si>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</si>
  <si>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</si>
  <si>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</si>
  <si>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</si>
  <si>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</si>
  <si>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</si>
  <si>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</si>
  <si>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</si>
  <si>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</si>
  <si>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</si>
  <si>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</si>
  <si>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</si>
  <si>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</si>
  <si>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</si>
  <si>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</si>
  <si>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</si>
  <si>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</si>
  <si>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</si>
  <si>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</si>
  <si>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</si>
  <si>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</si>
  <si>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</si>
  <si>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</si>
  <si>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</si>
  <si>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</si>
  <si>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</si>
  <si>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</si>
  <si>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</si>
  <si>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</si>
  <si>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</si>
  <si>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</si>
  <si>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</si>
  <si>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</si>
  <si>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</si>
  <si>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</si>
  <si>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</si>
  <si>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</si>
  <si>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</si>
  <si>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</si>
  <si>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</si>
  <si>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</si>
  <si>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</si>
  <si>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</si>
  <si>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</si>
  <si>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</si>
  <si>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</si>
  <si>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</si>
  <si>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</si>
  <si>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</si>
  <si>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</si>
  <si>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</si>
  <si>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</si>
  <si>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</si>
  <si>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</si>
  <si>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</si>
  <si>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</si>
  <si>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</si>
  <si>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</si>
  <si>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</si>
  <si>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</si>
  <si>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</si>
  <si>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</si>
  <si>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</si>
  <si>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</si>
  <si>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</si>
  <si>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</si>
  <si>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</si>
  <si>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</si>
  <si>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</si>
  <si>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</si>
  <si>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</si>
  <si>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</si>
  <si>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</si>
  <si>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</si>
  <si>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</si>
  <si>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</si>
  <si>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</si>
  <si>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</si>
  <si>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</si>
  <si>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</si>
  <si>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</si>
  <si>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</si>
  <si>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</si>
  <si>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</si>
  <si>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</si>
  <si>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</si>
  <si>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</si>
  <si>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</si>
  <si>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</si>
  <si>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</si>
  <si>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</si>
  <si>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</si>
  <si>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</si>
  <si>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</si>
  <si>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</si>
  <si>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</si>
  <si>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</si>
  <si>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</si>
  <si>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</si>
  <si>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</si>
  <si>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</si>
  <si>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</si>
  <si>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</si>
  <si>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</si>
  <si>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</si>
  <si>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</si>
  <si>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</si>
  <si>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</si>
  <si>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</si>
  <si>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</si>
  <si>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</si>
  <si>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</si>
  <si>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</si>
  <si>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</si>
  <si>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</si>
  <si>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</si>
  <si>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</si>
  <si>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</si>
  <si>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</si>
  <si>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</si>
  <si>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</si>
  <si>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</si>
  <si>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</si>
  <si>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</si>
  <si>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</si>
  <si>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</si>
  <si>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</si>
  <si>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</si>
  <si>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</si>
  <si>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</si>
  <si>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</si>
  <si>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</si>
  <si>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</si>
  <si>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</si>
  <si>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</si>
  <si>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</si>
  <si>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</si>
  <si>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</si>
  <si>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</si>
  <si>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</si>
  <si>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</si>
  <si>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</si>
  <si>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</si>
  <si>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</si>
  <si>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</si>
  <si>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</si>
  <si>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</si>
  <si>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</si>
  <si>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</si>
  <si>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</si>
  <si>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</si>
  <si>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</si>
  <si>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</si>
  <si>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</si>
  <si>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</si>
  <si>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</si>
  <si>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</si>
  <si>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</si>
  <si>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</si>
  <si>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</si>
  <si>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</si>
  <si>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</si>
  <si>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</si>
  <si>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</si>
  <si>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</si>
  <si>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</si>
  <si>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</si>
  <si>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</si>
  <si>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</si>
  <si>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</si>
  <si>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</si>
  <si>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</si>
  <si>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</si>
  <si>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</si>
  <si>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</si>
  <si>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</si>
  <si>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</si>
  <si>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</si>
  <si>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</si>
  <si>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</si>
  <si>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</si>
  <si>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</si>
  <si>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</si>
  <si>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</si>
  <si>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</si>
  <si>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</si>
  <si>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</si>
  <si>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</si>
  <si>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</si>
  <si>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</si>
  <si>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</si>
  <si>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</si>
  <si>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</si>
  <si>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</si>
  <si>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</si>
  <si>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</si>
  <si>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</si>
  <si>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</si>
  <si>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</si>
  <si>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</si>
  <si>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</si>
  <si>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</si>
  <si>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</si>
  <si>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</si>
  <si>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</si>
  <si>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</si>
  <si>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</si>
  <si>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</si>
  <si>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</si>
  <si>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</si>
  <si>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</si>
  <si>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</si>
  <si>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</si>
  <si>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</si>
  <si>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</si>
  <si>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</si>
  <si>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</si>
  <si>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</si>
  <si>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</si>
  <si>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</si>
  <si>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</si>
  <si>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</si>
  <si>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</si>
  <si>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</si>
  <si>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</si>
  <si>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</si>
  <si>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</si>
  <si>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</si>
  <si>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</si>
  <si>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</si>
  <si>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</si>
  <si>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</si>
  <si>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</si>
  <si>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</si>
  <si>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</si>
  <si>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</si>
  <si>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</si>
  <si>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</si>
  <si>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</si>
  <si>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</si>
  <si>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</si>
  <si>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</si>
  <si>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</si>
  <si>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</si>
  <si>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</si>
  <si>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</si>
  <si>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</si>
  <si>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</si>
  <si>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</si>
  <si>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</si>
  <si>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</si>
  <si>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</si>
  <si>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</si>
  <si>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</si>
  <si>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</si>
  <si>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</si>
  <si>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</si>
  <si>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</si>
  <si>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</si>
  <si>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</si>
  <si>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</si>
  <si>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</si>
  <si>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</si>
  <si>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</si>
  <si>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</si>
  <si>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</si>
  <si>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</si>
  <si>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</si>
  <si>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</si>
  <si>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</si>
  <si>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</si>
  <si>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</si>
  <si>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</si>
  <si>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</si>
  <si>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</si>
  <si>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</si>
  <si>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</si>
  <si>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</si>
  <si>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</si>
  <si>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</si>
  <si>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</si>
  <si>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</si>
  <si>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</si>
  <si>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</si>
  <si>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</si>
  <si>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</si>
  <si>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</si>
  <si>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</si>
  <si>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</si>
  <si>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</si>
  <si>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</si>
  <si>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</si>
  <si>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</si>
  <si>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</si>
  <si>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</si>
  <si>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</si>
  <si>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</si>
  <si>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</si>
  <si>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</si>
  <si>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</si>
  <si>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</si>
  <si>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</si>
  <si>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</si>
  <si>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</si>
  <si>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</si>
  <si>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</si>
  <si>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</si>
  <si>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</si>
  <si>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</si>
  <si>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</si>
  <si>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</si>
  <si>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</si>
  <si>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</si>
  <si>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</si>
  <si>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</si>
  <si>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</si>
  <si>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</si>
  <si>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</si>
  <si>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</si>
  <si>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</si>
  <si>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</si>
  <si>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</si>
  <si>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</si>
  <si>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</si>
  <si>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</si>
  <si>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</si>
  <si>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</si>
  <si>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</si>
  <si>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</si>
  <si>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</si>
  <si>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</si>
  <si>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</si>
  <si>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</si>
  <si>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</si>
  <si>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</si>
  <si>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</si>
  <si>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</si>
  <si>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</si>
  <si>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</si>
  <si>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</si>
  <si>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</si>
  <si>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</si>
  <si>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</si>
  <si>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</si>
  <si>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</si>
  <si>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</si>
  <si>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</si>
  <si>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</si>
  <si>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</si>
  <si>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</si>
  <si>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</si>
  <si>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</si>
  <si>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</si>
  <si>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</si>
  <si>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</si>
  <si>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</si>
  <si>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</si>
  <si>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</si>
  <si>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</si>
  <si>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</si>
  <si>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</si>
  <si>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</si>
  <si>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</si>
  <si>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</si>
  <si>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</si>
  <si>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</si>
  <si>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</si>
  <si>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</si>
  <si>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</si>
  <si>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</si>
  <si>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</si>
  <si>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</si>
  <si>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</si>
  <si>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</si>
  <si>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</si>
  <si>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</si>
  <si>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</si>
  <si>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</si>
  <si>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</si>
  <si>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</si>
  <si>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</si>
  <si>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</si>
  <si>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</si>
  <si>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</si>
  <si>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</si>
  <si>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</si>
  <si>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</si>
  <si>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</si>
  <si>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</si>
  <si>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</si>
  <si>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</si>
  <si>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</si>
  <si>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</si>
  <si>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</si>
  <si>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</si>
  <si>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</si>
  <si>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</si>
  <si>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</si>
  <si>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</si>
  <si>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</si>
  <si>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</si>
  <si>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</si>
  <si>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</si>
  <si>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</si>
  <si>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</si>
  <si>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</si>
  <si>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</si>
  <si>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</si>
  <si>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</si>
  <si>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</si>
  <si>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</si>
  <si>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</si>
  <si>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</si>
  <si>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</si>
  <si>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</si>
  <si>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</si>
  <si>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</si>
  <si>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</si>
  <si>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</si>
  <si>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</si>
  <si>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</si>
  <si>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</si>
  <si>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</si>
  <si>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</si>
  <si>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</si>
  <si>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</si>
  <si>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</si>
  <si>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</si>
  <si>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</si>
  <si>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</si>
  <si>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</si>
  <si>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</si>
  <si>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</si>
  <si>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</si>
  <si>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</si>
  <si>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</si>
  <si>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</si>
  <si>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</si>
  <si>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</si>
  <si>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</si>
  <si>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</si>
  <si>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</si>
  <si>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</si>
  <si>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</si>
  <si>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</si>
  <si>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</si>
  <si>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</si>
  <si>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</si>
  <si>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</si>
  <si>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</si>
  <si>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</si>
  <si>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</si>
  <si>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</si>
  <si>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</si>
  <si>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</si>
  <si>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</si>
  <si>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</si>
  <si>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</si>
  <si>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</si>
  <si>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</si>
  <si>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</si>
  <si>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</si>
  <si>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</si>
  <si>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</si>
  <si>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</si>
  <si>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</si>
  <si>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</si>
  <si>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</si>
  <si>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</si>
  <si>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</si>
  <si>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</si>
  <si>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</si>
  <si>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</si>
  <si>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</si>
  <si>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</si>
  <si>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</si>
  <si>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</si>
  <si>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</si>
  <si>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</si>
  <si>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</si>
  <si>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</si>
  <si>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</si>
  <si>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</si>
  <si>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</si>
  <si>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</si>
  <si>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</si>
  <si>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</si>
  <si>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</si>
  <si>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</si>
  <si>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</si>
  <si>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</si>
  <si>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</si>
  <si>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</si>
  <si>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</si>
  <si>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</si>
  <si>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</si>
  <si>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</si>
  <si>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</si>
  <si>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</si>
  <si>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</si>
  <si>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</si>
  <si>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</si>
  <si>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</si>
  <si>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</si>
  <si>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</si>
  <si>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</si>
  <si>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</si>
  <si>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</si>
  <si>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</si>
  <si>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</si>
  <si>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</si>
  <si>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</si>
  <si>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</si>
  <si>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</si>
  <si>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</si>
  <si>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</si>
  <si>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</si>
  <si>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</si>
  <si>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</si>
  <si>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</si>
  <si>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</si>
  <si>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</si>
  <si>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</si>
  <si>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</si>
  <si>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</si>
  <si>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</si>
  <si>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</si>
  <si>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</si>
  <si>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</si>
  <si>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</si>
  <si>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</si>
  <si>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</si>
  <si>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</si>
  <si>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</si>
  <si>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</si>
  <si>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</si>
  <si>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</si>
  <si>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</si>
  <si>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</si>
  <si>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</si>
  <si>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</si>
  <si>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</si>
  <si>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</si>
  <si>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</si>
  <si>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</si>
  <si>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</si>
  <si>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</si>
  <si>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</si>
  <si>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</si>
  <si>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</si>
  <si>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</si>
  <si>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</si>
  <si>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</si>
  <si>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</si>
  <si>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</si>
  <si>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</si>
  <si>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</si>
  <si>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</si>
  <si>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</si>
  <si>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</si>
  <si>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</si>
  <si>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</si>
  <si>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</si>
  <si>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</si>
  <si>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</si>
  <si>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</si>
  <si>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</si>
  <si>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</si>
  <si>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</si>
  <si>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</si>
  <si>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</si>
  <si>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</si>
  <si>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</si>
  <si>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</si>
  <si>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</si>
  <si>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</si>
  <si>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</si>
  <si>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</si>
  <si>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</si>
  <si>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</si>
  <si>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</si>
  <si>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</si>
  <si>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</si>
  <si>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</si>
  <si>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</si>
  <si>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</si>
  <si>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</si>
  <si>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</si>
  <si>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</si>
  <si>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</si>
  <si>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</si>
  <si>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</si>
  <si>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</si>
  <si>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</si>
  <si>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</si>
  <si>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</si>
  <si>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</si>
  <si>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</si>
  <si>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</si>
  <si>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</si>
  <si>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</si>
  <si>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</si>
  <si>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</si>
  <si>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</si>
  <si>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</si>
  <si>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</si>
  <si>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</si>
  <si>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</si>
  <si>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</si>
  <si>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</si>
  <si>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</si>
  <si>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</si>
  <si>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</si>
  <si>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</si>
  <si>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</si>
  <si>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</si>
  <si>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</si>
  <si>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</si>
  <si>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</si>
  <si>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</si>
  <si>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</si>
  <si>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</si>
  <si>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</si>
  <si>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</si>
  <si>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</si>
  <si>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</si>
  <si>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</si>
  <si>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</si>
  <si>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</si>
  <si>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</si>
  <si>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</si>
  <si>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</si>
  <si>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</si>
  <si>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</si>
  <si>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</si>
  <si>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</si>
  <si>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</si>
  <si>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</si>
  <si>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</si>
  <si>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</si>
  <si>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</si>
  <si>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</si>
  <si>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</si>
  <si>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</si>
  <si>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</si>
  <si>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</si>
  <si>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</si>
  <si>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</si>
  <si>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</si>
  <si>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</si>
  <si>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</si>
  <si>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</si>
  <si>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</si>
  <si>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</si>
  <si>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</si>
  <si>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</si>
  <si>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</si>
  <si>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</si>
  <si>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</si>
  <si>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</si>
  <si>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</si>
  <si>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</si>
  <si>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</si>
  <si>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</si>
  <si>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</si>
  <si>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</si>
  <si>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</si>
  <si>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</si>
  <si>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</si>
  <si>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</si>
  <si>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</si>
  <si>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</si>
  <si>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</si>
  <si>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</si>
  <si>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</si>
  <si>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</si>
  <si>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</si>
  <si>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</si>
  <si>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</si>
  <si>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</si>
  <si>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</si>
  <si>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</si>
  <si>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</si>
  <si>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</si>
  <si>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</si>
  <si>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</si>
  <si>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</si>
  <si>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</si>
  <si>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</si>
  <si>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</si>
  <si>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</si>
  <si>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</si>
  <si>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</si>
  <si>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</si>
  <si>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</si>
  <si>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</si>
  <si>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</si>
  <si>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</si>
  <si>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</si>
  <si>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</si>
  <si>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</si>
  <si>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</si>
  <si>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</si>
  <si>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</si>
  <si>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</si>
  <si>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</si>
  <si>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</si>
  <si>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</si>
  <si>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</si>
  <si>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</si>
  <si>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</si>
  <si>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</si>
  <si>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</si>
  <si>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</si>
  <si>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</si>
  <si>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</si>
  <si>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</si>
  <si>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</si>
  <si>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</si>
  <si>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</si>
  <si>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</si>
  <si>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</si>
  <si>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</si>
  <si>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</si>
  <si>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</si>
  <si>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</si>
  <si>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</si>
  <si>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</si>
  <si>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</si>
  <si>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</si>
  <si>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</si>
  <si>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</si>
  <si>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</si>
  <si>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</si>
  <si>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</si>
  <si>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PCM-20251207-00000571</t>
  </si>
  <si>
    <t>ETA 30 min</t>
  </si>
  <si>
    <t>PCM-20251207-00000601</t>
  </si>
  <si>
    <t>ETA 45 min</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</si>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</sst>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7" totalsRowShown="0" headerRowDxfId="96" dataDxfId="95" headerRowBorderDxfId="93" tableBorderDxfId="94" totalsRowBorderDxfId="92">
  <autoFilter ref="A1:L18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4" totalsRowShown="0" headerRowDxfId="79" dataDxfId="78" headerRowBorderDxfId="76" tableBorderDxfId="77" totalsRowBorderDxfId="75">
  <autoFilter ref="A1:L2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7"/>
  <sheetViews>
    <sheetView workbookViewId="0">
      <selection activeCell="J10" sqref="J1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335.40688449073787</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45998.355310416664</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45998.355310416664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45998.355310416664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45998.355310416664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45998.355310416664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45998.355310416664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45998.355310416664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45998.355310416664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45998.355310416664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45998.355310416664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45998.355310416664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45998.355310416664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45998.355310416664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45998.355310416664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45998.355310416664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45998.355310416664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45998.355310416664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45998.355310416664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45998.355310416664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45998.355310416664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45998.355310416664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45998.355310416664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45998.355310416664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45998.355310416664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45998.355310416664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45998.355310416664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45998.355310416664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45998.355310416664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45998.355310416664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45998.355310416664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45998.355310416664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45998.355310416664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45998.355310416664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45998.355310416664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45998.355310416664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45998.355310416664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45998.355310416664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45998.355310416664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45998.355310416664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45998.355310416664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45998.355310416664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45998.355310416664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45998.355310416664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45998.355310416664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45998.355310416664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45998.355310416664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45998.355310416664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45998.355310416664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45998.355310416664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45998.355310416664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45998.355310416664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45998.355310416664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45998.355310416664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45998.355310416664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45998.355310416664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45998.355310416664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45998.355310416664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45998.355310416664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45998.355310416664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45998.355310416664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45998.355310416664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45998.355310416664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45998.355310416664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45998.355310416664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45998.355310416664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45998.355310416664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45998.355310416664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45998.355310416664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45998.355310416664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45998.355310416664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45998.355310416664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45998.355310416664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45998.355310416664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45998.355310416664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45998.355310416664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45998.355310416664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45998.355310416664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45998.355310416664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45998.355310416664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45998.355310416664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45998.355310416664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45998.355310416664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45998.355310416664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45998.355310416664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45998.355310416664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45998.355310416664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45998.355310416664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45998.355310416664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45998.355310416664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45998.355310416664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45998.355310416664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45998.355310416664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45998.355310416664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45998.355310416664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45998.355310416664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45998.355310416664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45998.355310416664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45998.355310416664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45998.355310416664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45998.355310416664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45998.355310416664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45998.355310416664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45998.355310416664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45998.355310416664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45998.355310416664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45998.355310416664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45998.355310416664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45998.355310416664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45998.355310416664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45998.355310416664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45998.355310416664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45998.355310416664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45998.355310416664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45998.355310416664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45998.355310416664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45998.355310416664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45998.355310416664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45998.355310416664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45998.355310416664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45998.355310416664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45998.355310416664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45998.355310416664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45998.355310416664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45998.355310416664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45998.355310416664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45998.355310416664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45998.355310416664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45998.355310416664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45998.355310416664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45998.355310416664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45998.355310416664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45998.355310416664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45998.355310416664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45998.355310416664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45998.355310416664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45998.355310416664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45998.355310416664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45998.355310416664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45998.355310416664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45998.355310416664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45998.355310416664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45998.355310416664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45998.355310416664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45998.355310416664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45998.355310416664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45998.355310416664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45998.355310416664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45998.355310416664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45998.355310416664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45998.355310416664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45998.355310416664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45998.355310416664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45998.355310416664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45998.355310416664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45998.355310416664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45998.355310416664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45998.355310416664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45998.355310416664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45998.355310416664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45998.355310416664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45998.355310416664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45998.355310416664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45998.355310416664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45998.355310416664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45998.355310416664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45998.355310416664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45998.355310416664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45998.355310416664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45998.355310416664</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45998.355310416664</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45998.355310416664</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45998.355310416664</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45998.355310416664</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45998.355310416664</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45998.355310416664</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45998.355310416664</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45998.355310416664</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45998.355310416664</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45998.355310416664</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45998.355310416664</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45998.355310416664</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45998.355310416664</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45998.355310416664</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45998.355310416664</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45998.355310416664</v>
      </c>
      <c r="H187" s="122"/>
      <c r="I187" s="124" t="str">
        <f>IFERROR(VLOOKUP(D187,DB!A:F,6,0),"")</f>
        <v/>
      </c>
      <c r="J187" s="124" t="str">
        <f>IFERROR(VLOOKUP(D187,DB!A:G,7,0),"")</f>
        <v/>
      </c>
      <c r="K187" s="120"/>
      <c r="L187" s="119" t="str">
        <f>IFERROR(VLOOKUP(D187,DB!A:I,9,0),"")</f>
        <v/>
      </c>
    </row>
  </sheetData>
  <customSheetViews>
    <customSheetView guid="{F6042A99-DD27-4453-835D-0834D95730CC}" filter="1" showAutoFilter="1">
      <pageMargins left="0" right="0" top="0" bottom="0" header="0" footer="0"/>
      <autoFilter ref="B1:M1" xr:uid="{84CA2434-D6F8-453F-B95A-A221F15CB43A}"/>
    </customSheetView>
  </customSheetViews>
  <dataValidations count="2">
    <dataValidation allowBlank="1" showInputMessage="1" showErrorMessage="1" sqref="E1" xr:uid="{5DBA255D-CDD9-49FB-AD3C-AF70AB4EE696}"/>
    <dataValidation type="list" allowBlank="1" showInputMessage="1" showErrorMessage="1" sqref="E2:E1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4"/>
  <sheetViews>
    <sheetView tabSelected="1" workbookViewId="0">
      <selection activeCell="J12" sqref="J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173.35547245370253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13.967891435182537</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0.99992847222165437</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58" t="s">
        <v>22184</v>
      </c>
      <c r="E6" s="18" t="s">
        <v>39117</v>
      </c>
      <c r="F6" s="97">
        <v>45998.33803240741</v>
      </c>
      <c r="G6" s="98">
        <f ca="1">IFERROR(NOW()-F6,"-")</f>
        <v>1.7278009254368953E-2</v>
      </c>
      <c r="H6" s="97">
        <v>45998.333101851851</v>
      </c>
      <c r="I6" s="18" t="str">
        <f>IFERROR(VLOOKUP(D6,DB!A:F,6,0),"")</f>
        <v>Power cube</v>
      </c>
      <c r="J6" s="18" t="str">
        <f>IFERROR(VLOOKUP(D6,DB!A:G,7,0),"")</f>
        <v>Good+No BB Design</v>
      </c>
      <c r="K6" s="19" t="s">
        <v>39120</v>
      </c>
      <c r="L6" s="18" t="str">
        <f>IFERROR(VLOOKUP(D6,DB!A:I,9,0),"")</f>
        <v>Latis</v>
      </c>
    </row>
    <row r="7" spans="1:12" ht="31.5" customHeight="1">
      <c r="A7" s="96" t="s">
        <v>39121</v>
      </c>
      <c r="B7" s="18" t="str">
        <f>IFERROR(VLOOKUP(D7,DB!A:K,11,0),"")</f>
        <v>R2</v>
      </c>
      <c r="C7" s="18">
        <v>1</v>
      </c>
      <c r="D7" s="82" t="s">
        <v>21896</v>
      </c>
      <c r="E7" s="18" t="s">
        <v>39106</v>
      </c>
      <c r="F7" s="97">
        <v>45998.350162037037</v>
      </c>
      <c r="G7" s="98">
        <f ca="1">IFERROR(NOW()-F7,"-")</f>
        <v>5.1483796269167215E-3</v>
      </c>
      <c r="H7" s="97">
        <v>45998.344317129631</v>
      </c>
      <c r="I7" s="18" t="str">
        <f>IFERROR(VLOOKUP(D7,DB!A:F,6,0),"")</f>
        <v>SCECO</v>
      </c>
      <c r="J7" s="18" t="str">
        <f>IFERROR(VLOOKUP(D7,DB!A:G,7,0),"")</f>
        <v>Dead</v>
      </c>
      <c r="K7" s="19" t="s">
        <v>39122</v>
      </c>
      <c r="L7" s="18" t="str">
        <f>IFERROR(VLOOKUP(D7,DB!A:I,9,0),"")</f>
        <v>Latis</v>
      </c>
    </row>
    <row r="8" spans="1:12" ht="31.5" customHeight="1">
      <c r="A8" s="96"/>
      <c r="B8" s="18" t="str">
        <f>IFERROR(VLOOKUP(D8,DB!A:K,11,0),"")</f>
        <v/>
      </c>
      <c r="C8" s="18"/>
      <c r="D8" s="18"/>
      <c r="E8" s="18"/>
      <c r="F8" s="97"/>
      <c r="G8" s="98">
        <f ca="1">IFERROR(NOW()-F8,"-")</f>
        <v>45998.355310416664</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45998.355310416664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45998.355310416664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45998.355310416664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45998.355310416664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45998.355310416664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45998.355310416664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45998.355310416664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45998.355310416664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45998.355310416664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45998.355310416664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45998.355310416664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45998.355310416664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45998.355310416664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45998.355310416664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45998.355310416664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45998.355310416664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45998.355310416664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45998.355310416664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45998.355310416664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45998.355310416664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45998.355310416664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45998.355310416664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45998.355310416664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45998.355310416664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45998.355310416664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45998.355310416664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45998.355310416664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45998.355310416664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45998.355310416664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45998.355310416664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45998.355310416664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45998.355310416664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45998.355310416664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45998.355310416664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45998.355310416664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45998.355310416664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45998.355310416664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45998.355310416664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45998.355310416664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45998.355310416664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45998.355310416664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45998.355310416664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45998.355310416664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45998.355310416664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45998.355310416664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45998.355310416664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45998.355310416664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45998.355310416664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45998.355310416664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45998.355310416664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45998.355310416664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45998.355310416664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45998.355310416664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45998.355310416664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45998.355310416664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45998.355310416664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45998.355310416664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45998.355310416664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45998.355310416664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45998.355310416664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45998.355310416664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45998.355310416664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45998.355310416664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45998.355310416664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45998.355310416664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45998.355310416664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45998.355310416664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45998.355310416664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45998.355310416664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45998.355310416664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45998.355310416664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45998.355310416664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45998.355310416664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45998.355310416664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45998.355310416664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45998.355310416664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45998.355310416664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45998.355310416664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45998.355310416664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45998.355310416664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45998.355310416664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45998.355310416664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45998.355310416664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45998.355310416664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45998.355310416664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45998.355310416664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45998.355310416664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45998.355310416664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45998.355310416664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45998.355310416664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45998.355310416664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45998.355310416664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45998.355310416664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45998.355310416664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45998.355310416664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45998.355310416664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45998.355310416664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45998.355310416664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45998.355310416664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45998.355310416664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45998.355310416664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45998.355310416664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45998.355310416664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45998.355310416664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45998.355310416664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45998.355310416664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45998.355310416664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45998.355310416664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45998.355310416664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45998.355310416664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45998.355310416664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45998.355310416664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45998.355310416664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45998.355310416664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45998.355310416664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45998.355310416664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45998.355310416664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45998.355310416664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45998.355310416664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45998.355310416664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45998.355310416664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45998.355310416664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45998.355310416664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45998.355310416664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45998.355310416664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45998.355310416664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45998.355310416664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45998.355310416664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45998.355310416664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45998.355310416664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45998.355310416664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45998.355310416664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45998.355310416664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45998.355310416664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45998.355310416664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45998.355310416664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45998.355310416664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45998.355310416664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45998.355310416664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45998.355310416664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45998.355310416664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45998.355310416664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45998.355310416664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45998.355310416664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45998.355310416664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45998.355310416664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45998.355310416664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45998.355310416664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45998.355310416664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45998.355310416664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45998.355310416664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45998.355310416664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45998.355310416664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45998.355310416664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45998.355310416664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45998.355310416664</v>
      </c>
      <c r="H164" s="97"/>
      <c r="I164" s="18" t="str">
        <f>IFERROR(VLOOKUP(D164,DB!A:F,6,0),"")</f>
        <v/>
      </c>
      <c r="J164" s="18" t="str">
        <f>IFERROR(VLOOKUP(D164,DB!A:G,7,0),"")</f>
        <v/>
      </c>
      <c r="K164" s="19"/>
      <c r="L164" s="18" t="str">
        <f>IFERROR(VLOOKUP(D164,DB!A:I,9,0),"")</f>
        <v/>
      </c>
    </row>
    <row r="165" spans="1:12" ht="31.5" customHeight="1">
      <c r="A165" s="149"/>
      <c r="B165" s="150" t="str">
        <f>IFERROR(VLOOKUP(D165,DB!A:K,11,0),"")</f>
        <v/>
      </c>
      <c r="C165" s="150"/>
      <c r="D165" s="150"/>
      <c r="E165" s="150"/>
      <c r="F165" s="151"/>
      <c r="G165" s="152">
        <f ca="1">IFERROR(NOW()-F165,"-")</f>
        <v>45998.355310416664</v>
      </c>
      <c r="H165" s="151"/>
      <c r="I165" s="150" t="str">
        <f>IFERROR(VLOOKUP(D165,DB!A:F,6,0),"")</f>
        <v/>
      </c>
      <c r="J165" s="150" t="str">
        <f>IFERROR(VLOOKUP(D165,DB!A:G,7,0),"")</f>
        <v/>
      </c>
      <c r="K165" s="153"/>
      <c r="L165" s="150" t="str">
        <f>IFERROR(VLOOKUP(D165,DB!A:I,9,0),"")</f>
        <v/>
      </c>
    </row>
    <row r="166" spans="1:12" ht="31.5" customHeight="1">
      <c r="A166" s="96"/>
      <c r="B166" s="18" t="str">
        <f>IFERROR(VLOOKUP(D166,DB!A:K,11,0),"")</f>
        <v/>
      </c>
      <c r="C166" s="18"/>
      <c r="D166" s="18"/>
      <c r="E166" s="18"/>
      <c r="F166" s="97"/>
      <c r="G166" s="98">
        <f ca="1">IFERROR(NOW()-F166,"-")</f>
        <v>45998.355310416664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45998.355310416664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45998.355310416664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45998.355310416664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45998.355310416664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45998.355310416664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45998.355310416664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45998.355310416664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45998.355310416664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45998.355310416664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45998.355310416664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45998.355310416664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45998.355310416664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45998.355310416664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45998.355310416664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45998.355310416664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45998.355310416664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45998.355310416664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45998.355310416664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45998.355310416664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45998.355310416664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45998.355310416664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45998.355310416664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45998.355310416664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45998.355310416664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45998.355310416664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45998.355310416664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45998.355310416664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45998.355310416664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45998.355310416664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45998.355310416664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45998.355310416664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45998.355310416664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45998.355310416664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45998.355310416664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45998.355310416664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45998.355310416664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45998.355310416664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45998.355310416664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45998.355310416664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45998.355310416664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45998.355310416664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45998.355310416664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45998.355310416664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45998.355310416664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45998.355310416664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45998.355310416664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45998.355310416664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45998.355310416664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45998.355310416664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45998.355310416664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45998.355310416664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45998.355310416664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45998.355310416664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45998.355310416664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45998.355310416664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45998.355310416664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45998.355310416664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45998.355310416664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45998.355310416664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45998.355310416664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45998.355310416664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45998.355310416664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45998.355310416664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45998.355310416664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45998.355310416664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45998.355310416664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45998.355310416664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45998.355310416664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45998.355310416664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45998.355310416664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45998.355310416664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45998.355310416664</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45998.355310416664</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45998.355310416664</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45998.355310416664</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45998.355310416664</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45998.355310416664</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45998.355310416664</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45998.355310416664</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45998.355310416664</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45998.355310416664</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45998.355310416664</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45998.355310416664</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45998.355310416664</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45998.355310416664</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45998.355310416664</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45998.355310416664</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45998.355310416664</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45998.355310416664</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45998.355310416664</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45998.355310416664</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45998.355310416664</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45998.355310416664</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45998.355310416664</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45998.355310416664</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45998.355310416664</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45998.355310416664</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45998.355310416664</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45998.355310416664</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45998.355310416664</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45998.355310416664</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45998.355310416664</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45998.355310416664</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45998.355310416664</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45998.355310416664</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45998.355310416664</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45998.355310416664</v>
      </c>
      <c r="H273" s="97"/>
      <c r="I273" s="18" t="str">
        <f>IFERROR(VLOOKUP(D273,DB!A:F,6,0),"")</f>
        <v/>
      </c>
      <c r="J273" s="18" t="str">
        <f>IFERROR(VLOOKUP(D273,DB!A:G,7,0),"")</f>
        <v/>
      </c>
      <c r="K273" s="19"/>
      <c r="L273" s="18" t="str">
        <f>IFERROR(VLOOKUP(D273,DB!A:I,9,0),"")</f>
        <v/>
      </c>
    </row>
    <row r="274" spans="1:12" ht="31.5" customHeight="1">
      <c r="A274" s="149"/>
      <c r="B274" s="150" t="str">
        <f>IFERROR(VLOOKUP(D274,DB!A:K,11,0),"")</f>
        <v/>
      </c>
      <c r="C274" s="150"/>
      <c r="D274" s="150"/>
      <c r="E274" s="150"/>
      <c r="F274" s="151"/>
      <c r="G274" s="152">
        <f ca="1">IFERROR(NOW()-F274,"-")</f>
        <v>45998.355310416664</v>
      </c>
      <c r="H274" s="151"/>
      <c r="I274" s="150" t="str">
        <f>IFERROR(VLOOKUP(D274,DB!A:F,6,0),"")</f>
        <v/>
      </c>
      <c r="J274" s="150" t="str">
        <f>IFERROR(VLOOKUP(D274,DB!A:G,7,0),"")</f>
        <v/>
      </c>
      <c r="K274" s="153"/>
      <c r="L274" s="150" t="str">
        <f>IFERROR(VLOOKUP(D274,DB!A:I,9,0),"")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45998.355310416664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45998.355310416664</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45998.355310416664</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45998.355310416664</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45998.355310416664</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45998.355310416664</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45998.355310416664</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45998.355310416664</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45998.355310416664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45998.355310416664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45998.355310416664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45998.355310416664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45998.355310416664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45998.355310416664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45998.355310416664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45998.355310416664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45998.355310416664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45998.355310416664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45998.355310416664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45998.355310416664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45998.355310416664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45998.355310416664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45998.355310416664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45998.355310416664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45998.355310416664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45998.355310416664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45998.355310416664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45998.355310416664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45998.355310416664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45998.355310416664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45998.355310416664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45998.355310416664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45998.355310416664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45998.355310416664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45998.355310416664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45998.355310416664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45998.355310416664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45998.355310416664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45998.355310416664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45998.355310416664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45998.355310416664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45998.355310416664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45998.355310416664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45998.355310416664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45998.355310416664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45998.355310416664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45998.355310416664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45998.355310416664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45998.355310416664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45998.355310416664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45998.355310416664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45998.355310416664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45998.355310416664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45998.355310416664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45998.355310416664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45998.355310416664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45998.355310416664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45998.355310416664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45998.355310416664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45998.355310416664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45998.355310416664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45998.355310416664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45998.355310416664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45998.355310416664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45998.355310416664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45998.355310416664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45998.355310416664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45998.355310416664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45998.355310416664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45998.355310416664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45998.355310416664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45998.355310416664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45998.355310416664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45998.355310416664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45998.355310416664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45998.355310416664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45998.355310416664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45998.355310416664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45998.355310416664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45998.355310416664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45998.355310416664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45998.355310416664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45998.355310416664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45998.355310416664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45998.355310416664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45998.355310416664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45998.355310416664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45998.355310416664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45998.355310416664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45998.355310416664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45998.355310416664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45998.355310416664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45998.355310416664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45998.355310416664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45998.355310416664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45998.355310416664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45998.355310416664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45998.355310416664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45998.355310416664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45998.355310416664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45998.355310416664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45998.355310416664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45998.355310416664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45998.355310416664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45998.355310416664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45998.355310416664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45998.355310416664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45998.355310416664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45998.355310416664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45998.355310416664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45998.355310416664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45998.355310416664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45998.355310416664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45998.355310416664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45998.355310416664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45998.355310416664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45998.355310416664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45998.355310416664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45998.355310416664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45998.355310416664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45998.355310416664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45998.355310416664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45998.355310416664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45998.355310416664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45998.355310416664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45998.355310416664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45998.355310416664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45998.355310416664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45998.355310416664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45998.355310416664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45998.355310416664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45998.355310416664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45998.355310416664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45998.355310416664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45998.355310416664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45998.355310416664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45998.355310416664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45998.355310416664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45998.355310416664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45998.355310416664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45998.355310416664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45998.355310416664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45998.355310416664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45998.355310416664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45998.355310416664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45998.355310416664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45998.355310416664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45998.355310416664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45998.355310416664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45998.355310416664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45998.355310416664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45998.355310416664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45998.355310416664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45998.355310416664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45998.355310416664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45998.355310416664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45998.355310416664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45998.355310416664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45998.355310416664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45998.355310416664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45998.355310416664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45998.355310416664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45998.355310416664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45998.355310416664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45998.355310416664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45998.355310416664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45998.355310416664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45998.355310416664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45998.355310416664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45998.355310416664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45998.355310416664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45998.355310416664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45998.355310416664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45998.355310416664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45998.355310416664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45998.355310416664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45998.355310416664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45998.355310416664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45998.355310416664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45998.355310416664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45998.355310416664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45998.355310416664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45998.355310416664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45998.355310416664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45998.355310416664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45998.355310416664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45998.355310416664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45998.355310416664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45998.355310416664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45998.355310416664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45998.355310416664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45998.355310416664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45998.355310416664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45998.355310416664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45998.355310416664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45998.355310416664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45998.355310416664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45998.355310416664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45998.355310416664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45998.355310416664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45998.355310416664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45998.355310416664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45998.355310416664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45998.355310416664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45998.355310416664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45998.355310416664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45998.355310416664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45998.355310416664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45998.355310416664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45998.355310416664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45998.355310416664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45998.355310416664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45998.355310416664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45998.355310416664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45998.355310416664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45998.355310416664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45998.355310416664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45998.355310416664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45998.355310416664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45998.355310416664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45998.355310416664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45998.355310416664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45998.355310416664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45998.355310416664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45998.355310416664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45998.355310416664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45998.355310416664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45998.355310416664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45998.355310416664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45998.355310416664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45998.355310416664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45998.355310416664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45998.355310416664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45998.355310416664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45998.355310416664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45998.355310416664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45998.355310416664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45998.355310416664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45998.355310416664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45998.355310416664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45998.355310416664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45998.355310416664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45998.355310416664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45998.355310416664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45998.355310416664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45998.355310416664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45998.355310416664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45998.355310416664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45998.355310416664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45998.355310416664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45998.355310416664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45998.355310416664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45998.355310416664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45998.355310416664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45998.355310416664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45998.355310416664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45998.355310416664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45998.355310416664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45998.355310416664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45998.355310416664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45998.355310416664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45998.355310416664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45998.355310416664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45998.355310416664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45998.355310416664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45998.355310416664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45998.355310416664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45998.355310416664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45998.355310416664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45998.355310416664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45998.355310416664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45998.355310416664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45998.355310416664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45998.355310416664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45998.355310416664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45998.355310416664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45998.355310416664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45998.355310416664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45998.355310416664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45998.355310416664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45998.355310416664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45998.355310416664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45998.355310416664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45998.355310416664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45998.355310416664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45998.355310416664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45998.355310416664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45998.355310416664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45998.355310416664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45998.355310416664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45998.355310416664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45998.355310416664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45998.355310416664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45998.355310416664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45998.355310416664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45998.355310416664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45998.355310416664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45998.355310416664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45998.355310416664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45998.355310416664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45998.355310416664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45998.355310416664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45998.355310416664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45998.355310416664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45998.355310416664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45998.355310416664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45998.355310416664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45998.355310416664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45998.355310416664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45998.355310416664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45998.355310416664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45998.355310416664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45998.355310416664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45998.355310416664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45998.355310416664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45998.355310416664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45998.355310416664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45998.355310416664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45998.355310416664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45998.355310416664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45998.355310416664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45998.355310416664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45998.355310416664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45998.355310416664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45998.355310416664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45998.355310416664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45998.355310416664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45998.355310416664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45998.355310416664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45998.355310416664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45998.355310416664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45998.355310416664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45998.355310416664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45998.355310416664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45998.355310416664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45998.355310416664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45998.355310416664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45998.355310416664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45998.355310416664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45998.355310416664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45998.355310416664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45998.355310416664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45998.355310416664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45998.355310416664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45998.355310416664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45998.355310416664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45998.355310416664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45998.355310416664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45998.355310416664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45998.355310416664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45998.355310416664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45998.355310416664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45998.355310416664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45998.355310416664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45998.355310416664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45998.355310416664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45998.355310416664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45998.355310416664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45998.355310416664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45998.355310416664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45998.355310416664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45998.355310416664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45998.355310416664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45998.355310416664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45998.355310416664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45998.355310416664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45998.355310416664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45998.355310416664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45998.355310416664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45998.355310416664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45998.355310416664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45998.355310416664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45998.355310416664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45998.355310416664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45998.355310416664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45998.355310416664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45998.355310416664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45998.355310416664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45998.355310416664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45998.355310416664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45998.355310416664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45998.355310416664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45998.355310416664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45998.355310416664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45998.355310416664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45998.355310416664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45998.355310416664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45998.355310416664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45998.355310416664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45998.355310416664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45998.355310416664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45998.355310416664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45998.355310416664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45998.355310416664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45998.355310416664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45998.355310416664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45998.355310416664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45998.355310416664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45998.355310416664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45998.355310416664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45998.355310416664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45998.355310416664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45998.355310416664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45998.355310416664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45998.355310416664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45998.355310416664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45998.355310416664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45998.355310416664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45998.355310416664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45998.355310416664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45998.355310416664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45998.355310416664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45998.355310416664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45998.355310416664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45998.355310416664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45998.355310416664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45998.355310416664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45998.355310416664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45998.355310416664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45998.355310416664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45998.355310416664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45998.355310416664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45998.355310416664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45998.355310416664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45998.355310416664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45998.355310416664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45998.355310416664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45998.355310416664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45998.355310416664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45998.355310416664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45998.355310416664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45998.355310416664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45998.355310416664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45998.355310416664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45998.355310416664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45998.355310416664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45998.355310416664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45998.355310416664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45998.355310416664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45998.355310416664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45998.355310416664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45998.355310416664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45998.355310416664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45998.355310416664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45998.355310416664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45998.355310416664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45998.355310416664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45998.355310416664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45998.355310416664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45998.355310416664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45998.355310416664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45998.355310416664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45998.355310416664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45998.355310416664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45998.355310416664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45998.355310416664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45998.355310416664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45998.355310416664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45998.355310416664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45998.355310416664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45998.355310416664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45998.355310416664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45998.355310416664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45998.355310416664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45998.355310416664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45998.355310416664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45998.355310416664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45998.355310416664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45998.355310416664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45998.355310416664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45998.355310416664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45998.355310416664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45998.355310416664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45998.355310416664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45998.355310416664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45998.355310416664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45998.355310416664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45998.355310416664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45998.355310416664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45998.355310416664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45998.355310416664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45998.355310416664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45998.355310416664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45998.355310416664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45998.355310416664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45998.355310416664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45998.355310416664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45998.355310416664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45998.355310416664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45998.355310416664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45998.355310416664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45998.355310416664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45998.355310416664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45998.355310416664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45998.355310416664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45998.355310416664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45998.355310416664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45998.355310416664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45998.355310416664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45998.355310416664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45998.355310416664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45998.355310416664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45998.355310416664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45998.355310416664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45998.355310416664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45998.355310416664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45998.355310416664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45998.355310416664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45998.355310416664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45998.355310416664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45998.355310416664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45998.355310416664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45998.355310416664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45998.355310416664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45998.355310416664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45998.355310416664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45998.355310416664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45998.355310416664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45998.355310416664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45998.355310416664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45998.355310416664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45998.355310416664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45998.355310416664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45998.355310416664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45998.355310416664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45998.355310416664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45998.355310416664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45998.355310416664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45998.355310416664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45998.355310416664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45998.355310416664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45998.355310416664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45998.355310416664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45998.355310416664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45998.355310416664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45998.355310416664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45998.355310416664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45998.355310416664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45998.355310416664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45998.355310416664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45998.355310416664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45998.355310416664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45998.355310416664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45998.355310416664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45998.355310416664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45998.355310416664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45998.355310416664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45998.355310416664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45998.355310416664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45998.355310416664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45998.355310416664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45998.355310416664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45998.355310416664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45998.355310416664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45998.355310416664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45998.355310416664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45998.355310416664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45998.355310416664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45998.355310416664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45998.355310416664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45998.355310416664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45998.355310416664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45998.355310416664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45998.355310416664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45998.355310416664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45998.355310416664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45998.355310416664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45998.355310416664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45998.355310416664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45998.355310416664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45998.355310416664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45998.355310416664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45998.355310416664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45998.355310416664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45998.355310416664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45998.355310416664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45998.355310416664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45998.355310416664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45998.355310416664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45998.355310416664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45998.355310416664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45998.355310416664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45998.355310416664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45998.355310416664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45998.355310416664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45998.355310416664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45998.355310416664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45998.355310416664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45998.355310416664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45998.355310416664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45998.355310416664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45998.355310416664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45998.355310416664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45998.355310416664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45998.355310416664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45998.355310416664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45998.355310416664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45998.355310416664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45998.355310416664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45998.355310416664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45998.355310416664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45998.355310416664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45998.355310416664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45998.355310416664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45998.355310416664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45998.355310416664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45998.355310416664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45998.355310416664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45998.355310416664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45998.355310416664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45998.355310416664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45998.355310416664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45998.355310416664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45998.355310416664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45998.355310416664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45998.355310416664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45998.355310416664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45998.355310416664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45998.355310416664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45998.355310416664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45998.355310416664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45998.355310416664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45998.355310416664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45998.355310416664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45998.355310416664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45998.355310416664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45998.355310416664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45998.355310416664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45998.355310416664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45998.355310416664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45998.355310416664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45998.355310416664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45998.355310416664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45998.355310416664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45998.355310416664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45998.355310416664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45998.355310416664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45998.355310416664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45998.355310416664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45998.355310416664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45998.355310416664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45998.355310416664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45998.355310416664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45998.355310416664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45998.355310416664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45998.355310416664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45998.355310416664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45998.355310416664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45998.355310416664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45998.355310416664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45998.355310416664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45998.355310416664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45998.355310416664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45998.355310416664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45998.355310416664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45998.355310416664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45998.355310416664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45998.355310416664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45998.355310416664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45998.355310416664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45998.355310416664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45998.355310416664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45998.355310416664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45998.355310416664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45998.355310416664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45998.355310416664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45998.355310416664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45998.355310416664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45998.355310416664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45998.355310416664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45998.355310416664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45998.355310416664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45998.355310416664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45998.355310416664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45998.355310416664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45998.355310416664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45998.355310416664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45998.355310416664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45998.355310416664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45998.355310416664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45998.355310416664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45998.355310416664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45998.355310416664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45998.355310416664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45998.355310416664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45998.355310416664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45998.355310416664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45998.355310416664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45998.355310416664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45998.355310416664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45998.355310416664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45998.355310416664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45998.355310416664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45998.355310416664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45998.355310416664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45998.355310416664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45998.355310416664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45998.355310416664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45998.355310416664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45998.355310416664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45998.355310416664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45998.355310416664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45998.355310416664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45998.355310416664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45998.355310416664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45998.355310416664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45998.355310416664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45998.355310416664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45998.355310416664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45998.355310416664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45998.355310416664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45998.355310416664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45998.355310416664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45998.355310416664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45998.355310416664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45998.355310416664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45998.355310416664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45998.355310416664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45998.355310416664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45998.355310416664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45998.355310416664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45998.355310416664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45998.355310416664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45998.355310416664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45998.355310416664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45998.355310416664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45998.355310416664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45998.355310416664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45998.355310416664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45998.355310416664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45998.355310416664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45998.355310416664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45998.355310416664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45998.355310416664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45998.355310416664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45998.355310416664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45998.355310416664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45998.355310416664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45998.355310416664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45998.355310416664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45998.355310416664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45998.355310416664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45998.355310416664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45998.355310416664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45998.355310416664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45998.355310416664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45998.355310416664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45998.355310416664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45998.355310416664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45998.355310416664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45998.355310416664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45998.355310416664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45998.355310416664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45998.355310416664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45998.355310416664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45998.355310416664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45998.355310416664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45998.355310416664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45998.355310416664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45998.355310416664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45998.355310416664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45998.355310416664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45998.355310416664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45998.355310416664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45998.355310416664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45998.355310416664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45998.355310416664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45998.355310416664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45998.355310416664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45998.355310416664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45998.355310416664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45998.355310416664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45998.355310416664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45998.355310416664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45998.355310416664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45998.355310416664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45998.355310416664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45998.355310416664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45998.355310416664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45998.355310416664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45998.355310416664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45998.355310416664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45998.355310416664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45998.355310416664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45998.355310416664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45998.355310416664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45998.355310416664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45998.355310416664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45998.355310416664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45998.355310416664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45998.355310416664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45998.355310416664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45998.355310416664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45998.355310416664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45998.355310416664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45998.355310416664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45998.355310416664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45998.355310416664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45998.355310416664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45998.355310416664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45998.355310416664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45998.355310416664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45998.355310416664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45998.355310416664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45998.355310416664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45998.355310416664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45998.355310416664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45998.355310416664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45998.355310416664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45998.355310416664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45998.355310416664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45998.355310416664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45998.355310416664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45998.355310416664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45998.355310416664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45998.355310416664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45998.355310416664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45998.355310416664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45998.355310416664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45998.355310416664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45998.355310416664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45998.355310416664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45998.355310416664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45998.355310416664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45998.355310416664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45998.355310416664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45998.355310416664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45998.355310416664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45998.355310416664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45998.355310416664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45998.355310416664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45998.355310416664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45998.355310416664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45998.355310416664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45998.355310416664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45998.355310416664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45998.355310416664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45998.355310416664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45998.355310416664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45998.355310416664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45998.355310416664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45998.355310416664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45998.355310416664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45998.355310416664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45998.355310416664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45998.355310416664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45998.355310416664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45998.355310416664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45998.355310416664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45998.355310416664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45998.355310416664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45998.355310416664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45998.355310416664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45998.355310416664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45998.355310416664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45998.355310416664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45998.355310416664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45998.355310416664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45998.355310416664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45998.355310416664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45998.355310416664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45998.355310416664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45998.355310416664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45998.355310416664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45998.355310416664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45998.355310416664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45998.355310416664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45998.355310416664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45998.355310416664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45998.355310416664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45998.355310416664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45998.355310416664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45998.355310416664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45998.355310416664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45998.355310416664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45998.355310416664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45998.355310416664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45998.355310416664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45998.355310416664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45998.355310416664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45998.355310416664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45998.355310416664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45998.355310416664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45998.355310416664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45998.355310416664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45998.355310416664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45998.355310416664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45998.355310416664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45998.355310416664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45998.355310416664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45998.355310416664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45998.355310416664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45998.355310416664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45998.355310416664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45998.355310416664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45998.355310416664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45998.355310416664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45998.355310416664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45998.355310416664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45998.355310416664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45998.355310416664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45998.355310416664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45998.355310416664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45998.355310416664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45998.355310416664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45998.355310416664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45998.355310416664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45998.355310416664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45998.355310416664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45998.355310416664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45998.355310416664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45998.355310416664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45998.355310416664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45998.355310416664</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294.8745928240678</v>
      </c>
      <c r="H2" s="91">
        <v>45703.474768518521</v>
      </c>
      <c r="I2" s="91" t="str">
        <f>IFERROR(VLOOKUP(D2,DB!A:F,6,0),"")</f>
        <v>SCECO</v>
      </c>
      <c r="J2" s="91" t="str">
        <f>IFERROR(VLOOKUP(D2,DB!A:G,7,0),"")</f>
        <v>Dead</v>
      </c>
      <c r="K2" s="93" t="s">
        <v>39124</v>
      </c>
      <c r="L2" s="87" t="str">
        <f>IFERROR(VLOOKUP(D2,DB!A:I,9,0),"")</f>
        <v>Latis</v>
      </c>
    </row>
    <row r="3" spans="1:16" ht="33.75" customHeight="1">
      <c r="A3" s="107" t="s">
        <v>39125</v>
      </c>
      <c r="B3" s="107" t="str">
        <f>IFERROR(VLOOKUP(D3,DB!A:K,11,0),"")</f>
        <v>R4</v>
      </c>
      <c r="C3" s="89">
        <v>2</v>
      </c>
      <c r="D3" s="87" t="s">
        <v>32840</v>
      </c>
      <c r="E3" s="90" t="s">
        <v>39106</v>
      </c>
      <c r="F3" s="91">
        <v>45997.492002314815</v>
      </c>
      <c r="G3" s="92">
        <f t="shared" ref="G3:G56" ca="1" si="0">IFERROR(NOW()-F3,"")</f>
        <v>0.86330810184881557</v>
      </c>
      <c r="H3" s="91">
        <v>45997.474282407406</v>
      </c>
      <c r="I3" s="107" t="str">
        <f>IFERROR(VLOOKUP(D3,DB!A:F,6,0),"")</f>
        <v>SCECO</v>
      </c>
      <c r="J3" s="107" t="str">
        <f>IFERROR(VLOOKUP(D3,DB!A:G,7,0),"")</f>
        <v>Dead</v>
      </c>
      <c r="K3" s="93" t="s">
        <v>39126</v>
      </c>
      <c r="L3" s="87" t="str">
        <f>IFERROR(VLOOKUP(D3,DB!A:I,9,0),"")</f>
        <v>Latis</v>
      </c>
    </row>
    <row r="4" spans="1:16" ht="15" customHeight="1">
      <c r="A4" s="107" t="s">
        <v>39127</v>
      </c>
      <c r="B4" s="107" t="str">
        <f>IFERROR(VLOOKUP(D4,DB!A:K,11,0),"")</f>
        <v>R4</v>
      </c>
      <c r="C4" s="89">
        <v>2</v>
      </c>
      <c r="D4" s="87" t="s">
        <v>30656</v>
      </c>
      <c r="E4" s="90" t="s">
        <v>39109</v>
      </c>
      <c r="F4" s="91">
        <v>45997.533333333333</v>
      </c>
      <c r="G4" s="92">
        <f t="shared" ca="1" si="0"/>
        <v>0.82197708333114861</v>
      </c>
      <c r="H4" s="91">
        <v>45997.522280092591</v>
      </c>
      <c r="I4" s="107" t="str">
        <f>IFERROR(VLOOKUP(D4,DB!A:F,6,0),"")</f>
        <v>Generator-SG</v>
      </c>
      <c r="J4" s="107" t="str">
        <f>IFERROR(VLOOKUP(D4,DB!A:G,7,0),"")</f>
        <v>Good</v>
      </c>
      <c r="K4" s="93" t="s">
        <v>39128</v>
      </c>
      <c r="L4" s="87" t="str">
        <f>IFERROR(VLOOKUP(D4,DB!A:I,9,0),"")</f>
        <v>Latis</v>
      </c>
    </row>
    <row r="5" spans="1:16" ht="15" customHeight="1">
      <c r="A5" s="107"/>
      <c r="B5" s="107" t="str">
        <f>IFERROR(VLOOKUP(D5,DB!A:K,11,0),"")</f>
        <v>R4</v>
      </c>
      <c r="C5" s="89">
        <v>1</v>
      </c>
      <c r="D5" s="87" t="s">
        <v>29582</v>
      </c>
      <c r="E5" s="90" t="s">
        <v>39106</v>
      </c>
      <c r="F5" s="91">
        <v>45998.350740740738</v>
      </c>
      <c r="G5" s="92">
        <f t="shared" ca="1" si="0"/>
        <v>4.5696759261772968E-3</v>
      </c>
      <c r="H5" s="91">
        <v>45998.353842592594</v>
      </c>
      <c r="I5" s="107" t="str">
        <f>IFERROR(VLOOKUP(D5,DB!A:F,6,0),"")</f>
        <v>SCECO</v>
      </c>
      <c r="J5" s="107" t="str">
        <f>IFERROR(VLOOKUP(D5,DB!A:G,7,0),"")</f>
        <v>Dead</v>
      </c>
      <c r="K5" s="93" t="s">
        <v>39129</v>
      </c>
      <c r="L5" s="87" t="str">
        <f>IFERROR(VLOOKUP(D5,DB!A:I,9,0),"")</f>
        <v>Latis</v>
      </c>
    </row>
    <row r="6" spans="1:16" ht="15" customHeight="1">
      <c r="A6" s="107"/>
      <c r="B6" s="107" t="str">
        <f>IFERROR(VLOOKUP(D6,DB!A:K,11,0),"")</f>
        <v/>
      </c>
      <c r="C6" s="89"/>
      <c r="D6" s="87"/>
      <c r="E6" s="90"/>
      <c r="F6" s="91"/>
      <c r="G6" s="92">
        <f t="shared" ca="1" si="0"/>
        <v>45998.355310416664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45998.355310416664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45998.355310416664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45998.355310416664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45998.355310416664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45998.355310416664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45998.355310416664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45998.355310416664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45998.355310416664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45998.355310416664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45998.355310416664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45998.355310416664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45998.355310416664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45998.355310416664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45998.355310416664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45998.355310416664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45998.355310416664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45998.355310416664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45998.355310416664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45998.355310416664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45998.355310416664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45998.355310416664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45998.355310416664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45998.355310416664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45998.355310416664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45998.355310416664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45998.355310416664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45998.355310416664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45998.355310416664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45998.355310416664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45998.355310416664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45998.355310416664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45998.355310416664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45998.355310416664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45998.355310416664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45998.355310416664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45998.355310416664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45998.355310416664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45998.355310416664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45998.355310416664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45998.355310416664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45998.355310416664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45998.355310416664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45998.355310416664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45998.355310416664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45998.355310416664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45998.355310416664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45998.355310416664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45998.355310416664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45998.355310416664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45998.355310416664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45998.355310416664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45998.355310416664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45998.355310416664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45998.355310416664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45998.355310416664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45998.355310416664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45998.355310416664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45998.355310416664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45998.355310416664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45998.355310416664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45998.355310416664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45998.355310416664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45998.355310416664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45998.355310416664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45998.355310416664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45998.355310416664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45998.355310416664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45998.355310416664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45998.355310416664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45998.355310416664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45998.355310416664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45998.355310416664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45998.355310416664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45998.355310416664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45998.355310416664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45998.355310416664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45998.355310416664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45998.355310416664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45998.355310416664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45998.355310416664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45998.355310416664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45998.355310416664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45998.355310416664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45998.355310416664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45998.355310416664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45998.355310416664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45998.355310416664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45998.355310416664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45998.355310416664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45998.355310416664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45998.355310416664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45998.355310416664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45998.355310416664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45998.355310416664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45998.355310416664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45998.355310416664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45998.355310416664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45998.355310416664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45998.355310416664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45998.355310416664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45998.355310416664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45998.355310416664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45998.355310416664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45998.355310416664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45998.355310416664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45998.355310416664</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45998.355310416664</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45998.355310416664</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45998.355310416664</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45998.355310416664</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45998.355310416664</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45998.355310416664</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45998.355310416664</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45998.355310416664</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45998.355310416664</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45998.355310416664</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45998.355310416664</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45998.355310416664</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45998.355310416664</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45998.355310416664</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45998.355310416664</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45998.355310416664</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45998.355310416664</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45998.355310416664</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45998.355310416664</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45998.355310416664</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45998.355310416664</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45998.355310416664</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45998.355310416664</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45998.355310416664</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45998.355310416664</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45998.355310416664</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45998.355310416664</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45998.355310416664</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45998.355310416664</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45998.355310416664</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45998.355310416664</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45998.355310416664</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45998.355310416664</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45998.355310416664</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45998.355310416664</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45998.355310416664</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45998.355310416664</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45998.355310416664</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45998.355310416664</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45998.355310416664</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45998.355310416664</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45998.355310416664</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45998.355310416664</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45998.355310416664</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45998.355310416664</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45998.355310416664</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45998.355310416664</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45998.355310416664</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45998.355310416664</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45998.355310416664</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45998.355310416664</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45998.355310416664</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45998.355310416664</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45998.355310416664</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workbookViewId="0">
      <selection activeCell="F15" sqref="F15"/>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39130</v>
      </c>
      <c r="B2" s="37" t="str">
        <f>IFERROR(VLOOKUP(D2,DB!A:K,11,0),"")</f>
        <v>R5</v>
      </c>
      <c r="C2" s="37">
        <v>3</v>
      </c>
      <c r="D2" s="100" t="s">
        <v>36085</v>
      </c>
      <c r="E2" s="37" t="s">
        <v>39106</v>
      </c>
      <c r="F2" s="38">
        <v>45891.832060185188</v>
      </c>
      <c r="G2" s="102">
        <f ca="1">IFERROR(NOW()-F2,"")</f>
        <v>106.52325023147569</v>
      </c>
      <c r="H2" s="38">
        <v>45891.790393518517</v>
      </c>
      <c r="I2" s="37" t="str">
        <f>IFERROR(VLOOKUP(D2,DB!A:F,6,0),"")</f>
        <v>Generator-SG</v>
      </c>
      <c r="J2" s="37" t="str">
        <f>IFERROR(VLOOKUP(D2,DB!A:G,7,0),"")</f>
        <v>Vandalized</v>
      </c>
      <c r="K2" s="37" t="s">
        <v>39131</v>
      </c>
      <c r="L2" s="37" t="str">
        <f>IFERROR(VLOOKUP(D2,DB!A:I,9,0),"")</f>
        <v>Latis</v>
      </c>
      <c r="M2" s="99"/>
    </row>
    <row r="3" spans="1:13" s="39" customFormat="1" ht="30.75">
      <c r="A3" s="37" t="s">
        <v>39132</v>
      </c>
      <c r="B3" s="37" t="str">
        <f>IFERROR(VLOOKUP(D3,DB!A:K,11,0),"")</f>
        <v>R5</v>
      </c>
      <c r="C3" s="37">
        <v>1</v>
      </c>
      <c r="D3" s="37" t="s">
        <v>33407</v>
      </c>
      <c r="E3" s="37" t="s">
        <v>39109</v>
      </c>
      <c r="F3" s="38">
        <v>45926.188877314817</v>
      </c>
      <c r="G3" s="102">
        <f t="shared" ref="G3" ca="1" si="0">IFERROR(NOW()-F3,"")</f>
        <v>72.16643310184736</v>
      </c>
      <c r="H3" s="38">
        <v>45926.158159722225</v>
      </c>
      <c r="I3" s="37" t="str">
        <f>IFERROR(VLOOKUP(D3,DB!A:F,6,0),"")</f>
        <v>SCECO</v>
      </c>
      <c r="J3" s="37" t="str">
        <f>IFERROR(VLOOKUP(D3,DB!A:G,7,0),"")</f>
        <v>Good</v>
      </c>
      <c r="K3" s="37" t="s">
        <v>39133</v>
      </c>
      <c r="L3" s="37" t="str">
        <f>IFERROR(VLOOKUP(D3,DB!A:I,9,0),"")</f>
        <v>Latis</v>
      </c>
      <c r="M3" s="99"/>
    </row>
    <row r="4" spans="1:13" s="39" customFormat="1" ht="45.75" customHeight="1">
      <c r="A4" s="103" t="s">
        <v>39134</v>
      </c>
      <c r="B4" s="103" t="str">
        <f>IFERROR(VLOOKUP(D4,DB!A:K,11,0),"")</f>
        <v>R5</v>
      </c>
      <c r="C4" s="103">
        <v>1</v>
      </c>
      <c r="D4" s="103" t="s">
        <v>34832</v>
      </c>
      <c r="E4" s="103" t="s">
        <v>39109</v>
      </c>
      <c r="F4" s="104">
        <v>45948.661111111112</v>
      </c>
      <c r="G4" s="105">
        <f t="shared" ref="G4" ca="1" si="1">IFERROR(NOW()-F4,"")</f>
        <v>49.694199305551592</v>
      </c>
      <c r="H4" s="104">
        <v>45948.661111111112</v>
      </c>
      <c r="I4" s="103" t="str">
        <f>IFERROR(VLOOKUP(D4,DB!A:F,6,0),"")</f>
        <v>SCECO</v>
      </c>
      <c r="J4" s="103" t="str">
        <f>IFERROR(VLOOKUP(D4,DB!A:G,7,0),"")</f>
        <v>Dead</v>
      </c>
      <c r="K4" s="103" t="s">
        <v>39135</v>
      </c>
      <c r="L4" s="103" t="str">
        <f>IFERROR(VLOOKUP(D4,DB!A:I,9,0),"")</f>
        <v>Latis</v>
      </c>
    </row>
    <row r="5" spans="1:13" s="39" customFormat="1" ht="30.75">
      <c r="A5" s="103" t="s">
        <v>39136</v>
      </c>
      <c r="B5" s="103" t="str">
        <f>IFERROR(VLOOKUP(D5,DB!A:K,11,0),"")</f>
        <v>R5</v>
      </c>
      <c r="C5" s="103">
        <v>1</v>
      </c>
      <c r="D5" s="103" t="s">
        <v>36592</v>
      </c>
      <c r="E5" s="103" t="s">
        <v>39106</v>
      </c>
      <c r="F5" s="104">
        <v>45981.373298611114</v>
      </c>
      <c r="G5" s="105">
        <f ca="1">IFERROR(NOW()-F5,"")</f>
        <v>16.982011805550428</v>
      </c>
      <c r="H5" s="132">
        <v>45981.360798611109</v>
      </c>
      <c r="I5" s="103" t="str">
        <f>IFERROR(VLOOKUP(D5,DB!A:F,6,0),"")</f>
        <v>SCECO</v>
      </c>
      <c r="J5" s="103" t="str">
        <f>IFERROR(VLOOKUP(D5,DB!A:G,7,0),"")</f>
        <v>Dead</v>
      </c>
      <c r="K5" s="103" t="s">
        <v>39137</v>
      </c>
      <c r="L5" s="103" t="str">
        <f>IFERROR(VLOOKUP(D5,DB!A:I,9,0),"")</f>
        <v>Latis</v>
      </c>
    </row>
    <row r="6" spans="1:13">
      <c r="A6" s="37" t="s">
        <v>39138</v>
      </c>
      <c r="B6" s="37" t="str">
        <f>IFERROR(VLOOKUP(D6,DB!A:K,11,0),"")</f>
        <v>R5</v>
      </c>
      <c r="C6" s="37">
        <v>1</v>
      </c>
      <c r="D6" s="37" t="s">
        <v>37850</v>
      </c>
      <c r="E6" s="37" t="s">
        <v>39106</v>
      </c>
      <c r="F6" s="38">
        <v>45997.107488425929</v>
      </c>
      <c r="G6" s="131">
        <f t="shared" ref="G6" ca="1" si="2">IFERROR(NOW()-F6,"")</f>
        <v>1.2478219907352468</v>
      </c>
      <c r="H6" s="38">
        <v>45997.093599537038</v>
      </c>
      <c r="I6" s="37" t="str">
        <f>IFERROR(VLOOKUP(D6,DB!A:F,6,0),"")</f>
        <v>SCECO</v>
      </c>
      <c r="J6" s="37" t="str">
        <f>IFERROR(VLOOKUP(D6,DB!A:G,7,0),"")</f>
        <v>In progress</v>
      </c>
      <c r="K6" s="37" t="s">
        <v>39139</v>
      </c>
      <c r="L6" s="37" t="str">
        <f>IFERROR(VLOOKUP(D6,DB!A:I,9,0),"")</f>
        <v>Latis</v>
      </c>
    </row>
    <row r="7" spans="1:13">
      <c r="A7" s="37"/>
      <c r="B7" s="37" t="str">
        <f>IFERROR(VLOOKUP(D7,DB!A:K,11,0),"")</f>
        <v/>
      </c>
      <c r="C7" s="37"/>
      <c r="D7" s="37"/>
      <c r="E7" s="37"/>
      <c r="F7" s="38"/>
      <c r="G7" s="131">
        <f t="shared" ref="G7:G31" ca="1" si="3">IFERROR(NOW()-F7,"")</f>
        <v>45998.355310416664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45998.355310416664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45998.355310416664</v>
      </c>
      <c r="H9" s="38"/>
      <c r="I9" s="37" t="str">
        <f>IFERROR(VLOOKUP(D9,DB!A:F,6,0),"")</f>
        <v/>
      </c>
      <c r="J9" s="37" t="str">
        <f>IFERROR(VLOOKUP(D9,DB!A:G,7,0),"")</f>
        <v/>
      </c>
      <c r="K9" s="37"/>
      <c r="L9" s="37" t="str">
        <f>IFERROR(VLOOKUP(D9,DB!A:I,9,0),"")</f>
        <v/>
      </c>
    </row>
    <row r="10" spans="1:13">
      <c r="A10" s="37"/>
      <c r="B10" s="37" t="str">
        <f>IFERROR(VLOOKUP(D10,DB!A:K,11,0),"")</f>
        <v/>
      </c>
      <c r="C10" s="37"/>
      <c r="D10" s="156"/>
      <c r="E10" s="37"/>
      <c r="F10" s="38"/>
      <c r="G10" s="131">
        <f t="shared" ca="1" si="3"/>
        <v>45998.355310416664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45998.355310416664</v>
      </c>
      <c r="H11" s="38"/>
      <c r="I11" s="37" t="str">
        <f>IFERROR(VLOOKUP(D11,DB!A:F,6,0),"")</f>
        <v/>
      </c>
      <c r="J11" s="37" t="str">
        <f>IFERROR(VLOOKUP(D11,DB!A:G,7,0),"")</f>
        <v/>
      </c>
      <c r="K11" s="37"/>
      <c r="L11" s="37" t="str">
        <f>IFERROR(VLOOKUP(D11,DB!A:I,9,0),"")</f>
        <v/>
      </c>
    </row>
    <row r="12" spans="1:13">
      <c r="A12" s="37"/>
      <c r="B12" s="37" t="str">
        <f>IFERROR(VLOOKUP(D12,DB!A:K,11,0),"")</f>
        <v/>
      </c>
      <c r="C12" s="37"/>
      <c r="D12" s="156"/>
      <c r="E12" s="37"/>
      <c r="F12" s="38"/>
      <c r="G12" s="131">
        <f t="shared" ca="1" si="3"/>
        <v>45998.355310416664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45998.355310416664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45998.355310416664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45998.355310416664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45998.355310416664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45998.355310416664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45998.355310416664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45998.355310416664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45998.355310416664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45998.355310416664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45998.355310416664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45998.355310416664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45998.355310416664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45998.355310416664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45998.355310416664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45998.355310416664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45998.355310416664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45998.355310416664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45998.355310416664</v>
      </c>
      <c r="H30" s="38"/>
      <c r="I30" s="37" t="str">
        <f>IFERROR(VLOOKUP(D30,DB!A:F,6,0),"")</f>
        <v/>
      </c>
      <c r="J30" s="37" t="str">
        <f>IFERROR(VLOOKUP(D30,DB!A:G,7,0),"")</f>
        <v/>
      </c>
      <c r="K30" s="37"/>
      <c r="L30" s="37" t="str">
        <f>IFERROR(VLOOKUP(D30,DB!A:I,9,0),"")</f>
        <v/>
      </c>
    </row>
    <row r="31" spans="1:12">
      <c r="A31" s="146"/>
      <c r="B31" s="146" t="str">
        <f>IFERROR(VLOOKUP(D31,DB!A:K,11,0),"")</f>
        <v/>
      </c>
      <c r="C31" s="146"/>
      <c r="D31" s="146"/>
      <c r="E31" s="146"/>
      <c r="F31" s="147"/>
      <c r="G31" s="148">
        <f t="shared" ca="1" si="3"/>
        <v>45998.355310416664</v>
      </c>
      <c r="H31" s="147"/>
      <c r="I31" s="146" t="str">
        <f>IFERROR(VLOOKUP(D31,DB!A:F,6,0),"")</f>
        <v/>
      </c>
      <c r="J31" s="146" t="str">
        <f>IFERROR(VLOOKUP(D31,DB!A:G,7,0),"")</f>
        <v/>
      </c>
      <c r="K31" s="146"/>
      <c r="L31" s="146"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45998.355310416664</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45998.355310416664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45998.355310416664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45998.355310416664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45998.355310416664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45998.355310416664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45998.355310416664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45998.355310416664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45998.355310416664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45998.355310416664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45998.355310416664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45998.355310416664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45998.355310416664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45998.355310416664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45998.355310416664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45998.355310416664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45998.355310416664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45998.355310416664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45998.355310416664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45998.355310416664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45998.355310416664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45998.355310416664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45998.355310416664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45998.355310416664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45998.355310416664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45998.355310416664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45998.355310416664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45998.355310416664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45998.355310416664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45998.355310416664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45998.355310416664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45998.355310416664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45998.355310416664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45998.355310416664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45998.355310416664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45998.355310416664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45998.355310416664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45998.355310416664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45998.355310416664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45998.355310416664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45998.355310416664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45998.355310416664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45998.355310416664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45998.355310416664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45998.355310416664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45998.355310416664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45998.355310416664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45998.355310416664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45998.355310416664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45998.355310416664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45998.355310416664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45998.355310416664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45998.355310416664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45998.355310416664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45998.355310416664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45998.355310416664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45998.355310416664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45998.355310416664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45998.355310416664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45998.355310416664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45998.355310416664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45998.355310416664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45998.355310416664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45998.355310416664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45998.355310416664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45998.355310416664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45998.355310416664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45998.355310416664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45998.355310416664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45998.355310416664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45998.355310416664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45998.355310416664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45998.355310416664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45998.355310416664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45998.355310416664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45998.355310416664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45998.355310416664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45998.355310416664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45998.355310416664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45998.355310416664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45998.355310416664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45998.355310416664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45998.355310416664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45998.355310416664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45998.355310416664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45998.355310416664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45998.355310416664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45998.355310416664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45998.355310416664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45998.355310416664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45998.355310416664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45998.355310416664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45998.355310416664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45998.355310416664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45998.355310416664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45998.355310416664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45998.355310416664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45998.355310416664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45998.355310416664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45998.355310416664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45998.355310416664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45998.355310416664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45998.355310416664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45998.355310416664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45998.355310416664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45998.355310416664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45998.355310416664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45998.355310416664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45998.355310416664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45998.355310416664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45998.355310416664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45998.355310416664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45998.355310416664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45998.355310416664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45998.355310416664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45998.355310416664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45998.355310416664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45998.355310416664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45998.355310416664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45998.355310416664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45998.355310416664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45998.355310416664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45998.355310416664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45998.355310416664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45998.355310416664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45998.355310416664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45998.355310416664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45998.355310416664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45998.355310416664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45998.355310416664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45998.355310416664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45998.355310416664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45998.355310416664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45998.355310416664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45998.355310416664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45998.355310416664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45998.355310416664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45998.355310416664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45998.355310416664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45998.355310416664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45998.355310416664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45998.355310416664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45998.355310416664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45998.355310416664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45998.355310416664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45998.355310416664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45998.355310416664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45998.355310416664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45998.355310416664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45998.355310416664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45998.355310416664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45998.355310416664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45998.355310416664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45998.355310416664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45998.355310416664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45998.355310416664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45998.355310416664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45998.355310416664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45998.355310416664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45998.355310416664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45998.355310416664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45998.355310416664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45998.355310416664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45998.355310416664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45998.355310416664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45998.355310416664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45998.355310416664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45998.355310416664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45998.355310416664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45998.355310416664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45998.355310416664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45998.355310416664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45998.355310416664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45998.355310416664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45998.355310416664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45998.355310416664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45998.355310416664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45998.355310416664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45998.355310416664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45998.355310416664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45998.355310416664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45998.355310416664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45998.355310416664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45998.355310416664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45998.355310416664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45998.355310416664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45998.355310416664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45998.355310416664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45998.355310416664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45998.355310416664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45998.355310416664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45998.355310416664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45998.355310416664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45998.355310416664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45998.355310416664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45998.355310416664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45998.355310416664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45998.355310416664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45998.355310416664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45998.355310416664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45998.355310416664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45998.355310416664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45998.355310416664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45998.355310416664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45998.355310416664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45998.355310416664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45998.355310416664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45998.355310416664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45998.355310416664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45998.355310416664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45998.355310416664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45998.355310416664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45998.355310416664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45998.355310416664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45998.355310416664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45998.355310416664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45998.355310416664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45998.355310416664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45998.355310416664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45998.355310416664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45998.355310416664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45998.355310416664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45998.355310416664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45998.355310416664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45998.355310416664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45998.355310416664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45998.355310416664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45998.355310416664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45998.355310416664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45998.355310416664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45998.355310416664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45998.355310416664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45998.355310416664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45998.355310416664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45998.355310416664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45998.355310416664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45998.355310416664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45998.355310416664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45998.355310416664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45998.355310416664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45998.355310416664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45998.355310416664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45998.355310416664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45998.355310416664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45998.355310416664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45998.355310416664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45998.355310416664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45998.355310416664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45998.355310416664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45998.355310416664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45998.355310416664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45998.355310416664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45998.355310416664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45998.355310416664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45998.355310416664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45998.355310416664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45998.355310416664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45998.355310416664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45998.355310416664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45998.355310416664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45998.355310416664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45998.355310416664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45998.355310416664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45998.355310416664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45998.355310416664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45998.355310416664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45998.355310416664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45998.355310416664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45998.355310416664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45998.355310416664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45998.355310416664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45998.355310416664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45998.355310416664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45998.355310416664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45998.355310416664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45998.355310416664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45998.355310416664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45998.355310416664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45998.355310416664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45998.355310416664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45998.355310416664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45998.355310416664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45998.355310416664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45998.355310416664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45998.355310416664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45998.355310416664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45998.355310416664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45998.355310416664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45998.355310416664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45998.355310416664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45998.355310416664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45998.355310416664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45998.355310416664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45998.355310416664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45998.355310416664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45998.355310416664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45998.355310416664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45998.355310416664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45998.355310416664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45998.355310416664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45998.355310416664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45998.355310416664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45998.355310416664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45998.355310416664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45998.355310416664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45998.355310416664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45998.355310416664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45998.355310416664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45998.355310416664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45998.355310416664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45998.355310416664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45998.355310416664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45998.355310416664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45998.355310416664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45998.355310416664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45998.355310416664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45998.355310416664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45998.355310416664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45998.355310416664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45998.355310416664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45998.355310416664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45998.355310416664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45998.355310416664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45998.355310416664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45998.355310416664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45998.355310416664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45998.355310416664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45998.355310416664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45998.355310416664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45998.355310416664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45998.355310416664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45998.355310416664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45998.355310416664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45998.355310416664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45998.355310416664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45998.355310416664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45998.355310416664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45998.355310416664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45998.355310416664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45998.355310416664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45998.355310416664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45998.355310416664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45998.355310416664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45998.355310416664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45998.355310416664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45998.355310416664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45998.355310416664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45998.355310416664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45998.355310416664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45998.355310416664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45998.355310416664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45998.355310416664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45998.355310416664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45998.355310416664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45998.355310416664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45998.355310416664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45998.355310416664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45998.355310416664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45998.355310416664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45998.355310416664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45998.355310416664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45998.355310416664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45998.355310416664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45998.355310416664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45998.355310416664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45998.355310416664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45998.355310416664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45998.355310416664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45998.355310416664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45998.355310416664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45998.355310416664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45998.355310416664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45998.355310416664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45998.355310416664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45998.355310416664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45998.355310416664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45998.355310416664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45998.355310416664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45998.355310416664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45998.355310416664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45998.355310416664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45998.355310416664</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45998.355310416664</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45998.355310416664</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45998.355310416664</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45998.355310416664</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45998.355310416664</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45998.355310416664</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45998.355310416664</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45998.355310416664</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45998.355310416664</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45998.355310416664</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45998.355310416664</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45998.355310416664</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45998.355310416664</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45998.355310416664</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45998.355310416664</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45998.355310416664</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45998.355310416664</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45998.355310416664</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2025-12-07T05:31:43Z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